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ania\Desktop\"/>
    </mc:Choice>
  </mc:AlternateContent>
  <bookViews>
    <workbookView xWindow="-120" yWindow="-120" windowWidth="29040" windowHeight="15840"/>
  </bookViews>
  <sheets>
    <sheet name="WEEK 06" sheetId="1" r:id="rId1"/>
    <sheet name="Terminal &amp; Stevedoring" sheetId="2" state="hidden" r:id="rId2"/>
  </sheets>
  <definedNames>
    <definedName name="_xlnm._FilterDatabase" localSheetId="0" hidden="1">'WEEK 06'!$A$4:$B$19</definedName>
    <definedName name="_xlnm.Print_Area" localSheetId="0">'WEEK 06'!$A$2:$D$21</definedName>
    <definedName name="CIQWBGuid" hidden="1">"26ff19c1-a0e5-4351-aaea-f23fd9542c4d"</definedName>
    <definedName name="Ports">'WEEK 06'!$A$5:$A$16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38" i="1"/>
  <c r="B39" i="1" s="1"/>
  <c r="B40" i="1" s="1"/>
  <c r="B42" i="1"/>
  <c r="B43" i="1" l="1"/>
  <c r="B44" i="1" s="1"/>
  <c r="B45" i="1" s="1"/>
  <c r="B46" i="1" s="1"/>
  <c r="B47" i="1" s="1"/>
  <c r="B48" i="1" s="1"/>
  <c r="D37" i="1" l="1"/>
  <c r="D38" i="1" l="1"/>
  <c r="D39" i="1" s="1"/>
  <c r="D41" i="1" l="1"/>
  <c r="D42" i="1" s="1"/>
  <c r="D43" i="1" s="1"/>
  <c r="D44" i="1" s="1"/>
  <c r="C33" i="1" l="1"/>
  <c r="C36" i="1" s="1"/>
  <c r="C37" i="1" s="1"/>
  <c r="C38" i="1" s="1"/>
  <c r="D45" i="1"/>
  <c r="D46" i="1" l="1"/>
  <c r="D47" i="1" s="1"/>
  <c r="D48" i="1" s="1"/>
  <c r="C39" i="1" l="1"/>
  <c r="C41" i="1" l="1"/>
  <c r="C42" i="1" s="1"/>
  <c r="C43" i="1" s="1"/>
  <c r="C44" i="1" l="1"/>
  <c r="C45" i="1" l="1"/>
  <c r="C46" i="1" s="1"/>
  <c r="C47" i="1" s="1"/>
  <c r="C48" i="1" s="1"/>
  <c r="E37" i="1" s="1"/>
  <c r="E38" i="1" l="1"/>
  <c r="E39" i="1" s="1"/>
  <c r="E41" i="1" l="1"/>
  <c r="E42" i="1" s="1"/>
  <c r="E43" i="1" s="1"/>
  <c r="E44" i="1" s="1"/>
  <c r="E45" i="1" l="1"/>
  <c r="E46" i="1" s="1"/>
  <c r="E47" i="1" s="1"/>
  <c r="E48" i="1" s="1"/>
</calcChain>
</file>

<file path=xl/sharedStrings.xml><?xml version="1.0" encoding="utf-8"?>
<sst xmlns="http://schemas.openxmlformats.org/spreadsheetml/2006/main" count="212" uniqueCount="110">
  <si>
    <t>BAHRI JEDDAH</t>
  </si>
  <si>
    <t>BAHRI ABHA</t>
  </si>
  <si>
    <t>BAHRI HOFUF</t>
  </si>
  <si>
    <t>BAHRI YANBU</t>
  </si>
  <si>
    <t>BAHRI JAZAN</t>
  </si>
  <si>
    <t>BAHRI TABUK</t>
  </si>
  <si>
    <t>ETA</t>
  </si>
  <si>
    <t>-</t>
  </si>
  <si>
    <t>SHANGHAI</t>
  </si>
  <si>
    <t>SPCT, VIETNAM</t>
  </si>
  <si>
    <t>ENNORE, CHENNAI</t>
  </si>
  <si>
    <t>PENSACOLA, FL</t>
  </si>
  <si>
    <t>HOUSTON, TX</t>
  </si>
  <si>
    <t>WILMINGTON, NC</t>
  </si>
  <si>
    <t>BALTIMORE, MD</t>
  </si>
  <si>
    <t xml:space="preserve">GENOA </t>
  </si>
  <si>
    <t>ALEXANDRIA-EB</t>
  </si>
  <si>
    <t>SUEZ CANAL</t>
  </si>
  <si>
    <t>JEDDAH-EB</t>
  </si>
  <si>
    <t>SOHAR</t>
  </si>
  <si>
    <t>JEBEL ALI</t>
  </si>
  <si>
    <t>DAMMAM</t>
  </si>
  <si>
    <t>TAICANG</t>
  </si>
  <si>
    <t>ABU DHABI</t>
  </si>
  <si>
    <t>Ports Information</t>
  </si>
  <si>
    <t>Port</t>
  </si>
  <si>
    <t>Terminal</t>
  </si>
  <si>
    <t>Cargo Type</t>
  </si>
  <si>
    <t>Stevedoring</t>
  </si>
  <si>
    <t>Central Terminal</t>
  </si>
  <si>
    <t>FCL / BBK / ROR</t>
  </si>
  <si>
    <t>UTC co.</t>
  </si>
  <si>
    <t>MUMBAI</t>
  </si>
  <si>
    <t>Indira Dock , Ballard Pier Extension ( BPX outer berth).</t>
  </si>
  <si>
    <t xml:space="preserve">Mumbai Port Trust  </t>
  </si>
  <si>
    <t>INDIRA CONTAINER TERMINAL Pvt Ltd</t>
  </si>
  <si>
    <t>M/S. Bulk Cargo Conveyor</t>
  </si>
  <si>
    <t>Shanghai Haitong International Terminal Co., Ltd</t>
  </si>
  <si>
    <t>BBK / ROR</t>
  </si>
  <si>
    <t>Shanghai Haitong International</t>
  </si>
  <si>
    <t>TAICANG, CHINA</t>
  </si>
  <si>
    <t>SUZHOU MODERN TERMINAL LIMITED (SMTL)</t>
  </si>
  <si>
    <t>FCL</t>
  </si>
  <si>
    <t xml:space="preserve">SAIGON PREMIER CONTAINER TERMINAL </t>
  </si>
  <si>
    <t>BBK/ FCL/ ROR</t>
  </si>
  <si>
    <t>General Cargo Berth</t>
  </si>
  <si>
    <t>Success Shipping Services (Chennai) Pvt Ltd</t>
  </si>
  <si>
    <t>SALVADOR, BRAZIL</t>
  </si>
  <si>
    <t>Commercial Quay , Berth 03 / 04</t>
  </si>
  <si>
    <t xml:space="preserve">Intermaritima Operadora Portuaria </t>
  </si>
  <si>
    <t xml:space="preserve">Pate Stevedore  </t>
  </si>
  <si>
    <t>North Side City Docks / Dock 31</t>
  </si>
  <si>
    <t>Schroder Marine Services</t>
  </si>
  <si>
    <t xml:space="preserve">BBK/ROR </t>
  </si>
  <si>
    <t>WILMINGTON</t>
  </si>
  <si>
    <t>Metro Ports</t>
  </si>
  <si>
    <t>Ports America Shed 12 DMT</t>
  </si>
  <si>
    <t>Dundalk Marine Terminal</t>
  </si>
  <si>
    <t>Ports America Lot 1600 DMT</t>
  </si>
  <si>
    <t>GENOA EB</t>
  </si>
  <si>
    <t>Genoa Metal Terminal</t>
  </si>
  <si>
    <t>C. Steinweg – GMT Srl</t>
  </si>
  <si>
    <t>ISKENDERUN, TURKEY</t>
  </si>
  <si>
    <t>İskenderun limak Port</t>
  </si>
  <si>
    <t xml:space="preserve">Imak Port / KALKAVAN </t>
  </si>
  <si>
    <t xml:space="preserve">Quay # 40 </t>
  </si>
  <si>
    <t>EVGE Egypt</t>
  </si>
  <si>
    <t>Northern Multi-Purpose Terminal</t>
  </si>
  <si>
    <t>Mansour AL Mosaid CO.</t>
  </si>
  <si>
    <t>DJIBOUTI</t>
  </si>
  <si>
    <t>DORALEH MULTIPURPOSE PORT (DMP)</t>
  </si>
  <si>
    <t>DMP</t>
  </si>
  <si>
    <t xml:space="preserve">C. Steinweg Oman </t>
  </si>
  <si>
    <t>C. Steinweg Oman LLC</t>
  </si>
  <si>
    <t>Auto terminal</t>
  </si>
  <si>
    <t>JAMS HR solutions / Emirates stevedoring / Emirates National Est. / MICCO</t>
  </si>
  <si>
    <t xml:space="preserve">General Cargo Terminal (T1 Area) </t>
  </si>
  <si>
    <t>DP World</t>
  </si>
  <si>
    <t>BAHRAIN</t>
  </si>
  <si>
    <t xml:space="preserve">APM Terminals (KBSP-BH) </t>
  </si>
  <si>
    <t>FCL / LCL / BBK / ROR</t>
  </si>
  <si>
    <t>Dana Marine Supply</t>
  </si>
  <si>
    <t>ENNORE</t>
  </si>
  <si>
    <t>JAKARTA</t>
  </si>
  <si>
    <t>BRUNSWICK</t>
  </si>
  <si>
    <t>NABAB028</t>
  </si>
  <si>
    <t>NABHF026</t>
  </si>
  <si>
    <t>NABJZ026</t>
  </si>
  <si>
    <t>NABJE025</t>
  </si>
  <si>
    <t>NABTB024</t>
  </si>
  <si>
    <t>NA SERVICE</t>
  </si>
  <si>
    <t>FE SERVICE</t>
  </si>
  <si>
    <t>FEBYN001</t>
  </si>
  <si>
    <t>FEBJE001</t>
  </si>
  <si>
    <t>FEBYN002</t>
  </si>
  <si>
    <t>FEBJE002</t>
  </si>
  <si>
    <t>NORFOLK, VA</t>
  </si>
  <si>
    <t>HAMRIYAH, SHARJAH</t>
  </si>
  <si>
    <t>JEDDAH</t>
  </si>
  <si>
    <t>MONTOIR</t>
  </si>
  <si>
    <t>BREMERHAVEN</t>
  </si>
  <si>
    <t>ANTWERP</t>
  </si>
  <si>
    <t>CHENNAI</t>
  </si>
  <si>
    <t>WEEK 05</t>
  </si>
  <si>
    <t>Djibouti (OPL)</t>
  </si>
  <si>
    <t>WEEK 06</t>
  </si>
  <si>
    <t>AQABA</t>
  </si>
  <si>
    <t>SUEZ CANAL (Transit)</t>
  </si>
  <si>
    <t>CHARLESTON</t>
  </si>
  <si>
    <t>ALEXANDRIA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</si>
</sst>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77AA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84B"/>
        <bgColor indexed="64"/>
      </patternFill>
    </fill>
    <fill>
      <patternFill patternType="solid">
        <fgColor rgb="FF0077AA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tted">
        <color rgb="FFFBFBFB"/>
      </left>
      <right/>
      <top style="dotted">
        <color rgb="FFFBFBFB"/>
      </top>
      <bottom style="dotted">
        <color rgb="FFFBFBFB"/>
      </bottom>
      <diagonal/>
    </border>
    <border>
      <left/>
      <right/>
      <top style="dotted">
        <color rgb="FFFBFBFB"/>
      </top>
      <bottom style="dotted">
        <color rgb="FFFBFBFB"/>
      </bottom>
      <diagonal/>
    </border>
    <border>
      <left/>
      <right style="dotted">
        <color rgb="FFFBFBFB"/>
      </right>
      <top style="dotted">
        <color rgb="FFFBFBFB"/>
      </top>
      <bottom style="dotted">
        <color rgb="FFFBFBFB"/>
      </bottom>
      <diagonal/>
    </border>
    <border>
      <left style="dotted">
        <color rgb="FFFBFBFB"/>
      </left>
      <right style="dotted">
        <color rgb="FFFBFBFB"/>
      </right>
      <top style="dotted">
        <color rgb="FFFBFBFB"/>
      </top>
      <bottom style="dotted">
        <color rgb="FFFBFBFB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rgb="FFFBFBFB"/>
      </left>
      <right style="dotted">
        <color theme="0" tint="-0.34998626667073579"/>
      </right>
      <top style="dotted">
        <color rgb="FFFBFBFB"/>
      </top>
      <bottom/>
      <diagonal/>
    </border>
    <border>
      <left style="dotted">
        <color rgb="FFFBFBFB"/>
      </left>
      <right style="dotted">
        <color theme="0" tint="-0.34998626667073579"/>
      </right>
      <top/>
      <bottom style="dotted">
        <color rgb="FFFBFBFB"/>
      </bottom>
      <diagonal/>
    </border>
    <border>
      <left style="dotted">
        <color rgb="FFFBFBFB"/>
      </left>
      <right/>
      <top/>
      <bottom style="dotted">
        <color rgb="FFFBFBF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5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horizontal="center" vertical="center"/>
    </xf>
    <xf numFmtId="165" fontId="4" fillId="6" borderId="5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0" fillId="6" borderId="0" xfId="0" applyFill="1"/>
    <xf numFmtId="164" fontId="8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/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164" fontId="1" fillId="7" borderId="9" xfId="0" applyNumberFormat="1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64" fontId="1" fillId="7" borderId="16" xfId="0" applyNumberFormat="1" applyFont="1" applyFill="1" applyBorder="1" applyAlignment="1">
      <alignment horizontal="center"/>
    </xf>
    <xf numFmtId="0" fontId="6" fillId="8" borderId="12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9" borderId="10" xfId="0" applyFont="1" applyFill="1" applyBorder="1" applyAlignment="1">
      <alignment vertical="center"/>
    </xf>
    <xf numFmtId="164" fontId="8" fillId="9" borderId="10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9" borderId="31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</cellXfs>
  <cellStyles count="2">
    <cellStyle name="Normal 8 2 2" xfId="1"/>
    <cellStyle name="Normale" xfId="0" builtinId="0"/>
  </cellStyles>
  <dxfs count="110"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9525</xdr:rowOff>
    </xdr:from>
    <xdr:ext cx="404811" cy="504957"/>
    <xdr:pic>
      <xdr:nvPicPr>
        <xdr:cNvPr id="2" name="Picture 1">
          <a:extLst>
            <a:ext uri="{FF2B5EF4-FFF2-40B4-BE49-F238E27FC236}">
              <a16:creationId xmlns:a16="http://schemas.microsoft.com/office/drawing/2014/main" id="{1701DA50-F813-4C3A-BAD3-9F6BC31F3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"/>
          <a:ext cx="404811" cy="5049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tabSelected="1" zoomScale="90" zoomScaleNormal="90" workbookViewId="0">
      <selection activeCell="I20" sqref="I20"/>
    </sheetView>
  </sheetViews>
  <sheetFormatPr defaultRowHeight="15" x14ac:dyDescent="0.25"/>
  <cols>
    <col min="1" max="1" width="24" bestFit="1" customWidth="1"/>
    <col min="2" max="2" width="14.7109375" style="6" bestFit="1" customWidth="1"/>
    <col min="3" max="4" width="14.7109375" bestFit="1" customWidth="1"/>
    <col min="5" max="5" width="13.85546875" bestFit="1" customWidth="1"/>
    <col min="6" max="6" width="13.140625" bestFit="1" customWidth="1"/>
    <col min="7" max="7" width="13.5703125" bestFit="1" customWidth="1"/>
    <col min="8" max="8" width="13.140625" customWidth="1"/>
    <col min="9" max="9" width="17.42578125" bestFit="1" customWidth="1"/>
    <col min="10" max="10" width="13.42578125" bestFit="1" customWidth="1"/>
    <col min="11" max="11" width="18.42578125" bestFit="1" customWidth="1"/>
    <col min="12" max="12" width="13.42578125" bestFit="1" customWidth="1"/>
    <col min="13" max="13" width="13.140625" bestFit="1" customWidth="1"/>
    <col min="14" max="14" width="13.42578125" bestFit="1" customWidth="1"/>
    <col min="15" max="15" width="13" bestFit="1" customWidth="1"/>
    <col min="16" max="16" width="13.28515625" bestFit="1" customWidth="1"/>
    <col min="17" max="17" width="13.140625" bestFit="1" customWidth="1"/>
    <col min="18" max="18" width="13.42578125" bestFit="1" customWidth="1"/>
    <col min="19" max="19" width="13" bestFit="1" customWidth="1"/>
    <col min="20" max="20" width="13.28515625" bestFit="1" customWidth="1"/>
    <col min="21" max="21" width="14.28515625" bestFit="1" customWidth="1"/>
    <col min="22" max="22" width="12.28515625" bestFit="1" customWidth="1"/>
    <col min="23" max="23" width="13.140625" bestFit="1" customWidth="1"/>
    <col min="24" max="24" width="11.85546875" bestFit="1" customWidth="1"/>
    <col min="25" max="25" width="13.140625" bestFit="1" customWidth="1"/>
  </cols>
  <sheetData>
    <row r="1" spans="1:18" ht="26.25" x14ac:dyDescent="0.4">
      <c r="A1" s="34" t="s">
        <v>90</v>
      </c>
      <c r="B1" s="34"/>
      <c r="C1" s="34"/>
      <c r="D1" s="34"/>
      <c r="E1" s="34"/>
      <c r="F1" s="34"/>
    </row>
    <row r="2" spans="1:18" ht="15" customHeight="1" x14ac:dyDescent="0.25">
      <c r="A2" s="29" t="s">
        <v>105</v>
      </c>
      <c r="B2" s="12" t="s">
        <v>0</v>
      </c>
      <c r="C2" s="12" t="s">
        <v>1</v>
      </c>
      <c r="D2" s="12" t="s">
        <v>2</v>
      </c>
      <c r="E2" s="12" t="s">
        <v>4</v>
      </c>
      <c r="F2" s="12" t="s">
        <v>5</v>
      </c>
    </row>
    <row r="3" spans="1:18" ht="15" customHeight="1" x14ac:dyDescent="0.25">
      <c r="A3" s="30"/>
      <c r="B3" s="11" t="s">
        <v>88</v>
      </c>
      <c r="C3" s="11" t="s">
        <v>85</v>
      </c>
      <c r="D3" s="11" t="s">
        <v>86</v>
      </c>
      <c r="E3" s="11" t="s">
        <v>87</v>
      </c>
      <c r="F3" s="11" t="s">
        <v>89</v>
      </c>
      <c r="G3" s="10"/>
    </row>
    <row r="4" spans="1:18" ht="15" customHeight="1" x14ac:dyDescent="0.25">
      <c r="A4" s="14">
        <v>44963</v>
      </c>
      <c r="B4" s="16" t="s">
        <v>6</v>
      </c>
      <c r="C4" s="15" t="s">
        <v>6</v>
      </c>
      <c r="D4" s="15" t="s">
        <v>6</v>
      </c>
      <c r="E4" s="15" t="s">
        <v>6</v>
      </c>
      <c r="F4" s="15" t="s">
        <v>6</v>
      </c>
    </row>
    <row r="5" spans="1:18" x14ac:dyDescent="0.25">
      <c r="A5" s="22" t="s">
        <v>11</v>
      </c>
      <c r="B5" s="7">
        <v>44914</v>
      </c>
      <c r="C5" s="7">
        <v>44931</v>
      </c>
      <c r="D5" s="7">
        <v>44954</v>
      </c>
      <c r="E5" s="7">
        <v>44985</v>
      </c>
      <c r="F5" s="7">
        <v>45016</v>
      </c>
    </row>
    <row r="6" spans="1:18" x14ac:dyDescent="0.25">
      <c r="A6" s="22" t="s">
        <v>12</v>
      </c>
      <c r="B6" s="7">
        <v>44917</v>
      </c>
      <c r="C6" s="7">
        <v>44934</v>
      </c>
      <c r="D6" s="7">
        <v>44958</v>
      </c>
      <c r="E6" s="7">
        <v>44989</v>
      </c>
      <c r="F6" s="7">
        <v>45019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22" t="s">
        <v>108</v>
      </c>
      <c r="B7" s="7" t="s">
        <v>7</v>
      </c>
      <c r="C7" s="7" t="s">
        <v>7</v>
      </c>
      <c r="D7" s="7">
        <v>44966</v>
      </c>
      <c r="E7" s="7" t="s">
        <v>7</v>
      </c>
      <c r="F7" s="7" t="s">
        <v>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22" t="s">
        <v>84</v>
      </c>
      <c r="B8" s="7" t="s">
        <v>7</v>
      </c>
      <c r="C8" s="7">
        <v>44945</v>
      </c>
      <c r="D8" s="7" t="s">
        <v>7</v>
      </c>
      <c r="E8" s="7" t="s">
        <v>7</v>
      </c>
      <c r="F8" s="7" t="s">
        <v>7</v>
      </c>
    </row>
    <row r="9" spans="1:18" x14ac:dyDescent="0.25">
      <c r="A9" s="22" t="s">
        <v>13</v>
      </c>
      <c r="B9" s="7">
        <v>44928</v>
      </c>
      <c r="C9" s="7">
        <v>44946</v>
      </c>
      <c r="D9" s="7">
        <v>44968</v>
      </c>
      <c r="E9" s="7">
        <v>44997</v>
      </c>
      <c r="F9" s="7">
        <v>45027</v>
      </c>
    </row>
    <row r="10" spans="1:18" x14ac:dyDescent="0.25">
      <c r="A10" s="21" t="s">
        <v>96</v>
      </c>
      <c r="B10" s="7">
        <v>44930</v>
      </c>
      <c r="C10" s="7" t="s">
        <v>7</v>
      </c>
      <c r="D10" s="7" t="s">
        <v>7</v>
      </c>
      <c r="E10" s="7" t="s">
        <v>7</v>
      </c>
      <c r="F10" s="7" t="s">
        <v>7</v>
      </c>
    </row>
    <row r="11" spans="1:18" x14ac:dyDescent="0.25">
      <c r="A11" s="22" t="s">
        <v>14</v>
      </c>
      <c r="B11" s="7">
        <v>44931</v>
      </c>
      <c r="C11" s="7">
        <v>44948</v>
      </c>
      <c r="D11" s="7">
        <v>44970</v>
      </c>
      <c r="E11" s="7">
        <v>44999</v>
      </c>
      <c r="F11" s="7">
        <v>45030</v>
      </c>
    </row>
    <row r="12" spans="1:18" x14ac:dyDescent="0.25">
      <c r="A12" s="23" t="s">
        <v>15</v>
      </c>
      <c r="B12" s="24">
        <v>44945</v>
      </c>
      <c r="C12" s="24">
        <v>44965</v>
      </c>
      <c r="D12" s="24">
        <v>44986</v>
      </c>
      <c r="E12" s="24">
        <v>45012</v>
      </c>
      <c r="F12" s="24">
        <v>45043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x14ac:dyDescent="0.25">
      <c r="A13" s="22" t="s">
        <v>109</v>
      </c>
      <c r="B13" s="7">
        <v>44949</v>
      </c>
      <c r="C13" s="7">
        <v>44971</v>
      </c>
      <c r="D13" s="7">
        <v>44993</v>
      </c>
      <c r="E13" s="7">
        <v>45018</v>
      </c>
      <c r="F13" s="7">
        <v>45050</v>
      </c>
    </row>
    <row r="14" spans="1:18" ht="15.75" thickBot="1" x14ac:dyDescent="0.3">
      <c r="A14" s="22" t="s">
        <v>107</v>
      </c>
      <c r="B14" s="7">
        <v>44951</v>
      </c>
      <c r="C14" s="7">
        <v>44973</v>
      </c>
      <c r="D14" s="27">
        <v>44994</v>
      </c>
      <c r="E14" s="7">
        <v>45020</v>
      </c>
      <c r="F14" s="7">
        <v>45052</v>
      </c>
    </row>
    <row r="15" spans="1:18" ht="15.75" thickBot="1" x14ac:dyDescent="0.3">
      <c r="A15" s="22" t="s">
        <v>106</v>
      </c>
      <c r="B15" s="7" t="s">
        <v>7</v>
      </c>
      <c r="C15" s="25" t="s">
        <v>7</v>
      </c>
      <c r="D15" s="28">
        <v>44996</v>
      </c>
      <c r="E15" s="26" t="s">
        <v>7</v>
      </c>
      <c r="F15" s="7" t="s">
        <v>7</v>
      </c>
    </row>
    <row r="16" spans="1:18" ht="15" customHeight="1" x14ac:dyDescent="0.25">
      <c r="A16" s="22" t="s">
        <v>18</v>
      </c>
      <c r="B16" s="7">
        <v>44954</v>
      </c>
      <c r="C16" s="7">
        <v>44976</v>
      </c>
      <c r="D16" s="8">
        <v>45000</v>
      </c>
      <c r="E16" s="7">
        <v>45022</v>
      </c>
      <c r="F16" s="7">
        <v>45055</v>
      </c>
    </row>
    <row r="17" spans="1:6" ht="15" customHeight="1" x14ac:dyDescent="0.25">
      <c r="A17" s="22" t="s">
        <v>19</v>
      </c>
      <c r="B17" s="7" t="s">
        <v>7</v>
      </c>
      <c r="C17" s="7">
        <v>44983</v>
      </c>
      <c r="D17" s="7" t="s">
        <v>7</v>
      </c>
      <c r="E17" s="7" t="s">
        <v>7</v>
      </c>
      <c r="F17" s="7" t="s">
        <v>7</v>
      </c>
    </row>
    <row r="18" spans="1:6" x14ac:dyDescent="0.25">
      <c r="A18" s="22" t="s">
        <v>23</v>
      </c>
      <c r="B18" s="7" t="s">
        <v>7</v>
      </c>
      <c r="C18" s="7">
        <v>44984</v>
      </c>
      <c r="D18" s="7">
        <v>45009</v>
      </c>
      <c r="E18" s="7">
        <v>45030</v>
      </c>
      <c r="F18" s="7">
        <v>45064</v>
      </c>
    </row>
    <row r="19" spans="1:6" ht="15.75" thickBot="1" x14ac:dyDescent="0.3">
      <c r="A19" s="22" t="s">
        <v>20</v>
      </c>
      <c r="B19" s="7" t="s">
        <v>7</v>
      </c>
      <c r="C19" s="7">
        <v>44985</v>
      </c>
      <c r="D19" s="7">
        <v>45010</v>
      </c>
      <c r="E19" s="7">
        <v>45031</v>
      </c>
      <c r="F19" s="7">
        <v>45065</v>
      </c>
    </row>
    <row r="20" spans="1:6" ht="15.75" thickBot="1" x14ac:dyDescent="0.3">
      <c r="A20" s="22" t="s">
        <v>97</v>
      </c>
      <c r="B20" s="7" t="s">
        <v>7</v>
      </c>
      <c r="C20" s="28">
        <v>44987</v>
      </c>
      <c r="D20" s="7" t="s">
        <v>7</v>
      </c>
      <c r="E20" s="7" t="s">
        <v>7</v>
      </c>
      <c r="F20" s="7" t="s">
        <v>7</v>
      </c>
    </row>
    <row r="21" spans="1:6" ht="15.75" thickBot="1" x14ac:dyDescent="0.3">
      <c r="A21" s="22" t="s">
        <v>21</v>
      </c>
      <c r="B21" s="7" t="s">
        <v>7</v>
      </c>
      <c r="C21" s="7">
        <v>44989</v>
      </c>
      <c r="D21" s="7">
        <v>45012</v>
      </c>
      <c r="E21" s="7">
        <v>45033</v>
      </c>
      <c r="F21" s="7">
        <v>45067</v>
      </c>
    </row>
    <row r="22" spans="1:6" ht="15.75" thickBot="1" x14ac:dyDescent="0.3">
      <c r="A22" s="22" t="s">
        <v>32</v>
      </c>
      <c r="B22" s="7" t="s">
        <v>7</v>
      </c>
      <c r="C22" s="7" t="s">
        <v>7</v>
      </c>
      <c r="D22" s="28">
        <v>45040</v>
      </c>
      <c r="E22" s="7" t="s">
        <v>7</v>
      </c>
      <c r="F22" s="7" t="s">
        <v>7</v>
      </c>
    </row>
    <row r="23" spans="1:6" x14ac:dyDescent="0.25">
      <c r="A23" s="22" t="s">
        <v>82</v>
      </c>
      <c r="B23" s="7">
        <v>44992</v>
      </c>
      <c r="C23" s="7">
        <v>45021</v>
      </c>
      <c r="D23" s="7">
        <v>45045</v>
      </c>
      <c r="E23" s="7">
        <v>45065</v>
      </c>
      <c r="F23" s="7">
        <v>45097</v>
      </c>
    </row>
    <row r="24" spans="1:6" x14ac:dyDescent="0.25">
      <c r="A24" s="22" t="s">
        <v>83</v>
      </c>
      <c r="B24" s="7" t="s">
        <v>7</v>
      </c>
      <c r="C24" s="7">
        <v>45028</v>
      </c>
      <c r="D24" s="7">
        <v>45052</v>
      </c>
      <c r="E24" s="7">
        <v>45072</v>
      </c>
      <c r="F24" s="7">
        <v>45104</v>
      </c>
    </row>
    <row r="25" spans="1:6" x14ac:dyDescent="0.25">
      <c r="A25" s="22" t="s">
        <v>9</v>
      </c>
      <c r="B25" s="7" t="s">
        <v>7</v>
      </c>
      <c r="C25" s="7">
        <v>45032</v>
      </c>
      <c r="D25" s="7">
        <v>45056</v>
      </c>
      <c r="E25" s="7">
        <v>45076</v>
      </c>
      <c r="F25" s="7">
        <v>45108</v>
      </c>
    </row>
    <row r="26" spans="1:6" x14ac:dyDescent="0.25">
      <c r="A26" s="22" t="s">
        <v>8</v>
      </c>
      <c r="B26" s="7">
        <v>44978</v>
      </c>
      <c r="C26" s="7">
        <v>45037</v>
      </c>
      <c r="D26" s="7">
        <v>45061</v>
      </c>
      <c r="E26" s="7">
        <v>45081</v>
      </c>
      <c r="F26" s="7">
        <v>45113</v>
      </c>
    </row>
    <row r="27" spans="1:6" x14ac:dyDescent="0.25">
      <c r="A27" s="22" t="s">
        <v>22</v>
      </c>
      <c r="B27" s="7">
        <v>44980</v>
      </c>
      <c r="C27" s="7">
        <v>45040</v>
      </c>
      <c r="D27" s="7">
        <v>45064</v>
      </c>
      <c r="E27" s="7">
        <v>45084</v>
      </c>
      <c r="F27" s="7">
        <v>45116</v>
      </c>
    </row>
    <row r="29" spans="1:6" ht="26.25" x14ac:dyDescent="0.4">
      <c r="A29" s="31" t="s">
        <v>91</v>
      </c>
      <c r="B29" s="32"/>
      <c r="C29" s="32"/>
      <c r="D29" s="32"/>
      <c r="E29" s="33"/>
    </row>
    <row r="30" spans="1:6" ht="15" customHeight="1" x14ac:dyDescent="0.25">
      <c r="A30" s="29" t="s">
        <v>103</v>
      </c>
      <c r="B30" s="11" t="s">
        <v>3</v>
      </c>
      <c r="C30" s="11" t="s">
        <v>0</v>
      </c>
      <c r="D30" s="12" t="s">
        <v>3</v>
      </c>
      <c r="E30" s="18" t="s">
        <v>0</v>
      </c>
    </row>
    <row r="31" spans="1:6" ht="15" customHeight="1" x14ac:dyDescent="0.25">
      <c r="A31" s="29"/>
      <c r="B31" s="19" t="s">
        <v>92</v>
      </c>
      <c r="C31" s="19" t="s">
        <v>93</v>
      </c>
      <c r="D31" s="11" t="s">
        <v>94</v>
      </c>
      <c r="E31" s="13" t="s">
        <v>95</v>
      </c>
    </row>
    <row r="32" spans="1:6" ht="15" customHeight="1" x14ac:dyDescent="0.25">
      <c r="A32" s="20">
        <v>44955</v>
      </c>
      <c r="B32" s="15" t="s">
        <v>6</v>
      </c>
      <c r="C32" s="15" t="s">
        <v>6</v>
      </c>
      <c r="D32" s="15" t="s">
        <v>6</v>
      </c>
      <c r="E32" s="17" t="s">
        <v>6</v>
      </c>
    </row>
    <row r="33" spans="1:5" x14ac:dyDescent="0.25">
      <c r="A33" s="21" t="s">
        <v>98</v>
      </c>
      <c r="B33" s="8" t="s">
        <v>7</v>
      </c>
      <c r="C33" s="8">
        <f>B16</f>
        <v>44954</v>
      </c>
      <c r="D33" s="8" t="s">
        <v>7</v>
      </c>
      <c r="E33" s="8" t="s">
        <v>7</v>
      </c>
    </row>
    <row r="34" spans="1:5" x14ac:dyDescent="0.25">
      <c r="A34" s="22" t="s">
        <v>21</v>
      </c>
      <c r="B34" s="7">
        <v>44900</v>
      </c>
      <c r="C34" s="7" t="s">
        <v>7</v>
      </c>
      <c r="D34" s="7" t="s">
        <v>7</v>
      </c>
      <c r="E34" s="7" t="s">
        <v>7</v>
      </c>
    </row>
    <row r="35" spans="1:5" x14ac:dyDescent="0.25">
      <c r="A35" s="22" t="s">
        <v>32</v>
      </c>
      <c r="B35" s="7">
        <f>B34+7</f>
        <v>44907</v>
      </c>
      <c r="C35" s="7" t="s">
        <v>7</v>
      </c>
      <c r="D35" s="7" t="s">
        <v>7</v>
      </c>
      <c r="E35" s="7" t="s">
        <v>7</v>
      </c>
    </row>
    <row r="36" spans="1:5" x14ac:dyDescent="0.25">
      <c r="A36" s="22" t="s">
        <v>104</v>
      </c>
      <c r="B36" s="7" t="s">
        <v>7</v>
      </c>
      <c r="C36" s="7">
        <f>C33+6</f>
        <v>44960</v>
      </c>
      <c r="D36" s="7" t="s">
        <v>7</v>
      </c>
      <c r="E36" s="7" t="s">
        <v>7</v>
      </c>
    </row>
    <row r="37" spans="1:5" ht="14.25" customHeight="1" x14ac:dyDescent="0.25">
      <c r="A37" s="22" t="s">
        <v>8</v>
      </c>
      <c r="B37" s="7">
        <v>44930</v>
      </c>
      <c r="C37" s="7">
        <f>C36+18</f>
        <v>44978</v>
      </c>
      <c r="D37" s="7">
        <f>B48</f>
        <v>45018</v>
      </c>
      <c r="E37" s="7">
        <f>C48</f>
        <v>45057</v>
      </c>
    </row>
    <row r="38" spans="1:5" ht="15" customHeight="1" x14ac:dyDescent="0.25">
      <c r="A38" s="22" t="s">
        <v>22</v>
      </c>
      <c r="B38" s="7">
        <f>B37+3</f>
        <v>44933</v>
      </c>
      <c r="C38" s="7">
        <f>C37+2</f>
        <v>44980</v>
      </c>
      <c r="D38" s="7">
        <f>D37+3</f>
        <v>45021</v>
      </c>
      <c r="E38" s="7">
        <f>E37+3</f>
        <v>45060</v>
      </c>
    </row>
    <row r="39" spans="1:5" ht="15" customHeight="1" x14ac:dyDescent="0.25">
      <c r="A39" s="22" t="s">
        <v>82</v>
      </c>
      <c r="B39" s="7">
        <f>B38+15</f>
        <v>44948</v>
      </c>
      <c r="C39" s="7">
        <f>C38+12</f>
        <v>44992</v>
      </c>
      <c r="D39" s="7">
        <f>D38+12</f>
        <v>45033</v>
      </c>
      <c r="E39" s="7">
        <f>E38+12</f>
        <v>45072</v>
      </c>
    </row>
    <row r="40" spans="1:5" ht="15" customHeight="1" x14ac:dyDescent="0.25">
      <c r="A40" s="22" t="s">
        <v>102</v>
      </c>
      <c r="B40" s="7">
        <f>B39+1</f>
        <v>44949</v>
      </c>
      <c r="C40" s="7" t="s">
        <v>7</v>
      </c>
      <c r="D40" s="7" t="s">
        <v>7</v>
      </c>
      <c r="E40" s="7" t="s">
        <v>7</v>
      </c>
    </row>
    <row r="41" spans="1:5" x14ac:dyDescent="0.25">
      <c r="A41" s="22" t="s">
        <v>98</v>
      </c>
      <c r="B41" s="7">
        <v>44963</v>
      </c>
      <c r="C41" s="7">
        <f>C39+11</f>
        <v>45003</v>
      </c>
      <c r="D41" s="7">
        <f t="shared" ref="D41" si="0">D39+11</f>
        <v>45044</v>
      </c>
      <c r="E41" s="7">
        <f t="shared" ref="E41" si="1">E39+11</f>
        <v>45083</v>
      </c>
    </row>
    <row r="42" spans="1:5" x14ac:dyDescent="0.25">
      <c r="A42" s="22" t="s">
        <v>17</v>
      </c>
      <c r="B42" s="7">
        <f>B41+3</f>
        <v>44966</v>
      </c>
      <c r="C42" s="7">
        <f>C41+2</f>
        <v>45005</v>
      </c>
      <c r="D42" s="7">
        <f t="shared" ref="D42" si="2">D41+2</f>
        <v>45046</v>
      </c>
      <c r="E42" s="7">
        <f t="shared" ref="E42" si="3">E41+2</f>
        <v>45085</v>
      </c>
    </row>
    <row r="43" spans="1:5" ht="15" customHeight="1" x14ac:dyDescent="0.25">
      <c r="A43" s="23" t="s">
        <v>99</v>
      </c>
      <c r="B43" s="24">
        <f>B42+12</f>
        <v>44978</v>
      </c>
      <c r="C43" s="24">
        <f>C42+10</f>
        <v>45015</v>
      </c>
      <c r="D43" s="24">
        <f t="shared" ref="D43" si="4">D42+10</f>
        <v>45056</v>
      </c>
      <c r="E43" s="24">
        <f t="shared" ref="E43" si="5">E42+10</f>
        <v>45095</v>
      </c>
    </row>
    <row r="44" spans="1:5" ht="15" customHeight="1" x14ac:dyDescent="0.25">
      <c r="A44" s="23" t="s">
        <v>100</v>
      </c>
      <c r="B44" s="24">
        <f>B43+4</f>
        <v>44982</v>
      </c>
      <c r="C44" s="24">
        <f>C43+6</f>
        <v>45021</v>
      </c>
      <c r="D44" s="24">
        <f t="shared" ref="D44:D45" si="6">D43+3</f>
        <v>45059</v>
      </c>
      <c r="E44" s="24">
        <f t="shared" ref="E44" si="7">E43+3</f>
        <v>45098</v>
      </c>
    </row>
    <row r="45" spans="1:5" x14ac:dyDescent="0.25">
      <c r="A45" s="23" t="s">
        <v>101</v>
      </c>
      <c r="B45" s="24">
        <f>B44+2</f>
        <v>44984</v>
      </c>
      <c r="C45" s="24">
        <f>C44+3</f>
        <v>45024</v>
      </c>
      <c r="D45" s="24">
        <f t="shared" si="6"/>
        <v>45062</v>
      </c>
      <c r="E45" s="24">
        <f t="shared" ref="E45" si="8">E44+3</f>
        <v>45101</v>
      </c>
    </row>
    <row r="46" spans="1:5" x14ac:dyDescent="0.25">
      <c r="A46" s="22" t="s">
        <v>17</v>
      </c>
      <c r="B46" s="7">
        <f>B45+11</f>
        <v>44995</v>
      </c>
      <c r="C46" s="7">
        <f>C45+11</f>
        <v>45035</v>
      </c>
      <c r="D46" s="7">
        <f t="shared" ref="D46" si="9">D45+11</f>
        <v>45073</v>
      </c>
      <c r="E46" s="7">
        <f t="shared" ref="E46" si="10">E45+11</f>
        <v>45112</v>
      </c>
    </row>
    <row r="47" spans="1:5" x14ac:dyDescent="0.25">
      <c r="A47" s="22" t="s">
        <v>98</v>
      </c>
      <c r="B47" s="7">
        <f>B46+3</f>
        <v>44998</v>
      </c>
      <c r="C47" s="7">
        <f>C46+2</f>
        <v>45037</v>
      </c>
      <c r="D47" s="7">
        <f t="shared" ref="D47" si="11">D46+2</f>
        <v>45075</v>
      </c>
      <c r="E47" s="7">
        <f t="shared" ref="E47" si="12">E46+2</f>
        <v>45114</v>
      </c>
    </row>
    <row r="48" spans="1:5" x14ac:dyDescent="0.25">
      <c r="A48" s="22" t="s">
        <v>8</v>
      </c>
      <c r="B48" s="7">
        <f>B47+20</f>
        <v>45018</v>
      </c>
      <c r="C48" s="7">
        <f>C47+20</f>
        <v>45057</v>
      </c>
      <c r="D48" s="7">
        <f>D47+20</f>
        <v>45095</v>
      </c>
      <c r="E48" s="7">
        <f>E47+20</f>
        <v>45134</v>
      </c>
    </row>
    <row r="53" ht="15" customHeight="1" x14ac:dyDescent="0.25"/>
    <row r="54" ht="15" customHeight="1" x14ac:dyDescent="0.25"/>
    <row r="55" ht="15" customHeight="1" x14ac:dyDescent="0.25"/>
  </sheetData>
  <mergeCells count="4">
    <mergeCell ref="A2:A3"/>
    <mergeCell ref="A30:A31"/>
    <mergeCell ref="A29:E29"/>
    <mergeCell ref="A1:F1"/>
  </mergeCells>
  <phoneticPr fontId="3" type="noConversion"/>
  <conditionalFormatting sqref="E21:F21 D18:F19 B10 B22:B27 B5:F9 D11:F16 C22:F22 B11:C21">
    <cfRule type="containsText" dxfId="109" priority="1279" operator="containsText" text="Sailed">
      <formula>NOT(ISERROR(SEARCH("Sailed",B5)))</formula>
    </cfRule>
    <cfRule type="cellIs" dxfId="108" priority="1280" operator="greaterThan">
      <formula>TODAY()</formula>
    </cfRule>
  </conditionalFormatting>
  <conditionalFormatting sqref="E21:F21 D18:F19 B10 B22:B27 B5:F9 D11:F16 C22:F22 B11:C21">
    <cfRule type="cellIs" dxfId="107" priority="1277" operator="lessThan">
      <formula>TODAY()</formula>
    </cfRule>
    <cfRule type="cellIs" dxfId="106" priority="1278" operator="equal">
      <formula>TODAY()</formula>
    </cfRule>
  </conditionalFormatting>
  <conditionalFormatting sqref="E21:F21 D18:F19 B10 B22:B27 B5:F9 D11:F16 C22:F22 B11:C21">
    <cfRule type="cellIs" dxfId="105" priority="1275" operator="lessThan">
      <formula>TODAY()</formula>
    </cfRule>
    <cfRule type="cellIs" dxfId="104" priority="1276" operator="equal">
      <formula>TODAY()</formula>
    </cfRule>
  </conditionalFormatting>
  <conditionalFormatting sqref="D21">
    <cfRule type="containsText" dxfId="103" priority="743" operator="containsText" text="Sailed">
      <formula>NOT(ISERROR(SEARCH("Sailed",D21)))</formula>
    </cfRule>
    <cfRule type="cellIs" dxfId="102" priority="744" operator="greaterThan">
      <formula>TODAY()</formula>
    </cfRule>
  </conditionalFormatting>
  <conditionalFormatting sqref="D21">
    <cfRule type="cellIs" dxfId="101" priority="741" operator="lessThan">
      <formula>TODAY()</formula>
    </cfRule>
    <cfRule type="cellIs" dxfId="100" priority="742" operator="equal">
      <formula>TODAY()</formula>
    </cfRule>
  </conditionalFormatting>
  <conditionalFormatting sqref="D21">
    <cfRule type="cellIs" dxfId="99" priority="739" operator="lessThan">
      <formula>TODAY()</formula>
    </cfRule>
    <cfRule type="cellIs" dxfId="98" priority="740" operator="equal">
      <formula>TODAY()</formula>
    </cfRule>
  </conditionalFormatting>
  <conditionalFormatting sqref="B43:C43 B44:E44 B42:E42">
    <cfRule type="containsText" dxfId="97" priority="247" operator="containsText" text="Sailed">
      <formula>NOT(ISERROR(SEARCH("Sailed",B42)))</formula>
    </cfRule>
    <cfRule type="cellIs" dxfId="96" priority="248" operator="greaterThan">
      <formula>TODAY()</formula>
    </cfRule>
  </conditionalFormatting>
  <conditionalFormatting sqref="B43:C43 B44:E44 B42:E42">
    <cfRule type="cellIs" dxfId="95" priority="245" operator="lessThan">
      <formula>TODAY()</formula>
    </cfRule>
    <cfRule type="cellIs" dxfId="94" priority="246" operator="equal">
      <formula>TODAY()</formula>
    </cfRule>
  </conditionalFormatting>
  <conditionalFormatting sqref="B43:C43 B44:E44 B42:E42">
    <cfRule type="cellIs" dxfId="93" priority="243" operator="lessThan">
      <formula>TODAY()</formula>
    </cfRule>
    <cfRule type="cellIs" dxfId="92" priority="244" operator="equal">
      <formula>TODAY()</formula>
    </cfRule>
  </conditionalFormatting>
  <conditionalFormatting sqref="B39:E41">
    <cfRule type="containsText" dxfId="91" priority="241" operator="containsText" text="Sailed">
      <formula>NOT(ISERROR(SEARCH("Sailed",B39)))</formula>
    </cfRule>
    <cfRule type="cellIs" dxfId="90" priority="242" operator="greaterThan">
      <formula>TODAY()</formula>
    </cfRule>
  </conditionalFormatting>
  <conditionalFormatting sqref="B39:E41">
    <cfRule type="cellIs" dxfId="89" priority="239" operator="lessThan">
      <formula>TODAY()</formula>
    </cfRule>
    <cfRule type="cellIs" dxfId="88" priority="240" operator="equal">
      <formula>TODAY()</formula>
    </cfRule>
  </conditionalFormatting>
  <conditionalFormatting sqref="B39:E41">
    <cfRule type="cellIs" dxfId="87" priority="237" operator="lessThan">
      <formula>TODAY()</formula>
    </cfRule>
    <cfRule type="cellIs" dxfId="86" priority="238" operator="equal">
      <formula>TODAY()</formula>
    </cfRule>
  </conditionalFormatting>
  <conditionalFormatting sqref="B38 B37:E37 B45:E45">
    <cfRule type="containsText" dxfId="85" priority="235" operator="containsText" text="Sailed">
      <formula>NOT(ISERROR(SEARCH("Sailed",B37)))</formula>
    </cfRule>
    <cfRule type="cellIs" dxfId="84" priority="236" operator="greaterThan">
      <formula>TODAY()</formula>
    </cfRule>
  </conditionalFormatting>
  <conditionalFormatting sqref="B38 B37:E37 B45:E45">
    <cfRule type="cellIs" dxfId="83" priority="233" operator="lessThan">
      <formula>TODAY()</formula>
    </cfRule>
    <cfRule type="cellIs" dxfId="82" priority="234" operator="equal">
      <formula>TODAY()</formula>
    </cfRule>
  </conditionalFormatting>
  <conditionalFormatting sqref="B38 B37:E37 B45:E45">
    <cfRule type="cellIs" dxfId="81" priority="231" operator="lessThan">
      <formula>TODAY()</formula>
    </cfRule>
    <cfRule type="cellIs" dxfId="80" priority="232" operator="equal">
      <formula>TODAY()</formula>
    </cfRule>
  </conditionalFormatting>
  <conditionalFormatting sqref="B46:E48">
    <cfRule type="containsText" dxfId="79" priority="229" operator="containsText" text="Sailed">
      <formula>NOT(ISERROR(SEARCH("Sailed",B46)))</formula>
    </cfRule>
    <cfRule type="cellIs" dxfId="78" priority="230" operator="greaterThan">
      <formula>TODAY()</formula>
    </cfRule>
  </conditionalFormatting>
  <conditionalFormatting sqref="B46:E48">
    <cfRule type="cellIs" dxfId="77" priority="227" operator="lessThan">
      <formula>TODAY()</formula>
    </cfRule>
    <cfRule type="cellIs" dxfId="76" priority="228" operator="equal">
      <formula>TODAY()</formula>
    </cfRule>
  </conditionalFormatting>
  <conditionalFormatting sqref="B46:E48">
    <cfRule type="cellIs" dxfId="75" priority="225" operator="lessThan">
      <formula>TODAY()</formula>
    </cfRule>
    <cfRule type="cellIs" dxfId="74" priority="226" operator="equal">
      <formula>TODAY()</formula>
    </cfRule>
  </conditionalFormatting>
  <conditionalFormatting sqref="B33:B36">
    <cfRule type="containsText" dxfId="73" priority="223" operator="containsText" text="Sailed">
      <formula>NOT(ISERROR(SEARCH("Sailed",B33)))</formula>
    </cfRule>
    <cfRule type="cellIs" dxfId="72" priority="224" operator="greaterThan">
      <formula>TODAY()</formula>
    </cfRule>
  </conditionalFormatting>
  <conditionalFormatting sqref="B33:B36">
    <cfRule type="cellIs" dxfId="71" priority="221" operator="lessThan">
      <formula>TODAY()</formula>
    </cfRule>
    <cfRule type="cellIs" dxfId="70" priority="222" operator="equal">
      <formula>TODAY()</formula>
    </cfRule>
  </conditionalFormatting>
  <conditionalFormatting sqref="B33:B36">
    <cfRule type="containsText" dxfId="69" priority="219" operator="containsText" text="Sailed">
      <formula>NOT(ISERROR(SEARCH("Sailed",B33)))</formula>
    </cfRule>
    <cfRule type="cellIs" dxfId="68" priority="220" operator="greaterThan">
      <formula>TODAY()</formula>
    </cfRule>
  </conditionalFormatting>
  <conditionalFormatting sqref="B33:B36">
    <cfRule type="cellIs" dxfId="67" priority="217" operator="lessThan">
      <formula>TODAY()</formula>
    </cfRule>
    <cfRule type="cellIs" dxfId="66" priority="218" operator="equal">
      <formula>TODAY()</formula>
    </cfRule>
  </conditionalFormatting>
  <conditionalFormatting sqref="B33:B36">
    <cfRule type="containsText" dxfId="65" priority="215" operator="containsText" text="Sailed">
      <formula>NOT(ISERROR(SEARCH("Sailed",B33)))</formula>
    </cfRule>
    <cfRule type="cellIs" dxfId="64" priority="216" operator="greaterThan">
      <formula>TODAY()</formula>
    </cfRule>
  </conditionalFormatting>
  <conditionalFormatting sqref="B33:B36">
    <cfRule type="cellIs" dxfId="63" priority="213" operator="lessThan">
      <formula>TODAY()</formula>
    </cfRule>
    <cfRule type="cellIs" dxfId="62" priority="214" operator="equal">
      <formula>TODAY()</formula>
    </cfRule>
  </conditionalFormatting>
  <conditionalFormatting sqref="B33:B36">
    <cfRule type="containsText" dxfId="61" priority="211" operator="containsText" text="Sailed">
      <formula>NOT(ISERROR(SEARCH("Sailed",B33)))</formula>
    </cfRule>
    <cfRule type="cellIs" dxfId="60" priority="212" operator="greaterThan">
      <formula>TODAY()</formula>
    </cfRule>
  </conditionalFormatting>
  <conditionalFormatting sqref="B33:B36">
    <cfRule type="cellIs" dxfId="59" priority="209" operator="lessThan">
      <formula>TODAY()</formula>
    </cfRule>
    <cfRule type="cellIs" dxfId="58" priority="210" operator="equal">
      <formula>TODAY()</formula>
    </cfRule>
  </conditionalFormatting>
  <conditionalFormatting sqref="C33:E36">
    <cfRule type="containsText" dxfId="57" priority="207" operator="containsText" text="Sailed">
      <formula>NOT(ISERROR(SEARCH("Sailed",C33)))</formula>
    </cfRule>
    <cfRule type="cellIs" dxfId="56" priority="208" operator="greaterThan">
      <formula>TODAY()</formula>
    </cfRule>
  </conditionalFormatting>
  <conditionalFormatting sqref="C33:E36">
    <cfRule type="cellIs" dxfId="55" priority="205" operator="lessThan">
      <formula>TODAY()</formula>
    </cfRule>
    <cfRule type="cellIs" dxfId="54" priority="206" operator="equal">
      <formula>TODAY()</formula>
    </cfRule>
  </conditionalFormatting>
  <conditionalFormatting sqref="C33:E36">
    <cfRule type="containsText" dxfId="53" priority="203" operator="containsText" text="Sailed">
      <formula>NOT(ISERROR(SEARCH("Sailed",C33)))</formula>
    </cfRule>
    <cfRule type="cellIs" dxfId="52" priority="204" operator="greaterThan">
      <formula>TODAY()</formula>
    </cfRule>
  </conditionalFormatting>
  <conditionalFormatting sqref="C33:E36">
    <cfRule type="cellIs" dxfId="51" priority="201" operator="lessThan">
      <formula>TODAY()</formula>
    </cfRule>
    <cfRule type="cellIs" dxfId="50" priority="202" operator="equal">
      <formula>TODAY()</formula>
    </cfRule>
  </conditionalFormatting>
  <conditionalFormatting sqref="C33:E36">
    <cfRule type="containsText" dxfId="49" priority="199" operator="containsText" text="Sailed">
      <formula>NOT(ISERROR(SEARCH("Sailed",C33)))</formula>
    </cfRule>
    <cfRule type="cellIs" dxfId="48" priority="200" operator="greaterThan">
      <formula>TODAY()</formula>
    </cfRule>
  </conditionalFormatting>
  <conditionalFormatting sqref="C33:E36">
    <cfRule type="cellIs" dxfId="47" priority="197" operator="lessThan">
      <formula>TODAY()</formula>
    </cfRule>
    <cfRule type="cellIs" dxfId="46" priority="198" operator="equal">
      <formula>TODAY()</formula>
    </cfRule>
  </conditionalFormatting>
  <conditionalFormatting sqref="C33:E36">
    <cfRule type="containsText" dxfId="45" priority="195" operator="containsText" text="Sailed">
      <formula>NOT(ISERROR(SEARCH("Sailed",C33)))</formula>
    </cfRule>
    <cfRule type="cellIs" dxfId="44" priority="196" operator="greaterThan">
      <formula>TODAY()</formula>
    </cfRule>
  </conditionalFormatting>
  <conditionalFormatting sqref="C33:E36">
    <cfRule type="cellIs" dxfId="43" priority="193" operator="lessThan">
      <formula>TODAY()</formula>
    </cfRule>
    <cfRule type="cellIs" dxfId="42" priority="194" operator="equal">
      <formula>TODAY()</formula>
    </cfRule>
  </conditionalFormatting>
  <conditionalFormatting sqref="D43:E43">
    <cfRule type="containsText" dxfId="41" priority="191" operator="containsText" text="Sailed">
      <formula>NOT(ISERROR(SEARCH("Sailed",D43)))</formula>
    </cfRule>
    <cfRule type="cellIs" dxfId="40" priority="192" operator="greaterThan">
      <formula>TODAY()</formula>
    </cfRule>
  </conditionalFormatting>
  <conditionalFormatting sqref="D43:E43">
    <cfRule type="cellIs" dxfId="39" priority="189" operator="lessThan">
      <formula>TODAY()</formula>
    </cfRule>
    <cfRule type="cellIs" dxfId="38" priority="190" operator="equal">
      <formula>TODAY()</formula>
    </cfRule>
  </conditionalFormatting>
  <conditionalFormatting sqref="D43:E43">
    <cfRule type="cellIs" dxfId="37" priority="187" operator="lessThan">
      <formula>TODAY()</formula>
    </cfRule>
    <cfRule type="cellIs" dxfId="36" priority="188" operator="equal">
      <formula>TODAY()</formula>
    </cfRule>
  </conditionalFormatting>
  <conditionalFormatting sqref="D17:F17">
    <cfRule type="containsText" dxfId="35" priority="63" operator="containsText" text="Sailed">
      <formula>NOT(ISERROR(SEARCH("Sailed",D17)))</formula>
    </cfRule>
    <cfRule type="cellIs" dxfId="34" priority="64" operator="greaterThan">
      <formula>TODAY()</formula>
    </cfRule>
  </conditionalFormatting>
  <conditionalFormatting sqref="D17:F17">
    <cfRule type="cellIs" dxfId="33" priority="61" operator="lessThan">
      <formula>TODAY()</formula>
    </cfRule>
    <cfRule type="cellIs" dxfId="32" priority="62" operator="equal">
      <formula>TODAY()</formula>
    </cfRule>
  </conditionalFormatting>
  <conditionalFormatting sqref="D17:F17">
    <cfRule type="cellIs" dxfId="31" priority="59" operator="lessThan">
      <formula>TODAY()</formula>
    </cfRule>
    <cfRule type="cellIs" dxfId="30" priority="60" operator="equal">
      <formula>TODAY()</formula>
    </cfRule>
  </conditionalFormatting>
  <conditionalFormatting sqref="D20:F20">
    <cfRule type="containsText" dxfId="29" priority="57" operator="containsText" text="Sailed">
      <formula>NOT(ISERROR(SEARCH("Sailed",D20)))</formula>
    </cfRule>
    <cfRule type="cellIs" dxfId="28" priority="58" operator="greaterThan">
      <formula>TODAY()</formula>
    </cfRule>
  </conditionalFormatting>
  <conditionalFormatting sqref="D20:F20">
    <cfRule type="cellIs" dxfId="27" priority="55" operator="lessThan">
      <formula>TODAY()</formula>
    </cfRule>
    <cfRule type="cellIs" dxfId="26" priority="56" operator="equal">
      <formula>TODAY()</formula>
    </cfRule>
  </conditionalFormatting>
  <conditionalFormatting sqref="D20:F20">
    <cfRule type="cellIs" dxfId="25" priority="53" operator="lessThan">
      <formula>TODAY()</formula>
    </cfRule>
    <cfRule type="cellIs" dxfId="24" priority="54" operator="equal">
      <formula>TODAY()</formula>
    </cfRule>
  </conditionalFormatting>
  <conditionalFormatting sqref="C38:E38">
    <cfRule type="containsText" dxfId="23" priority="45" operator="containsText" text="Sailed">
      <formula>NOT(ISERROR(SEARCH("Sailed",C38)))</formula>
    </cfRule>
    <cfRule type="cellIs" dxfId="22" priority="46" operator="greaterThan">
      <formula>TODAY()</formula>
    </cfRule>
  </conditionalFormatting>
  <conditionalFormatting sqref="C38:E38">
    <cfRule type="cellIs" dxfId="21" priority="43" operator="lessThan">
      <formula>TODAY()</formula>
    </cfRule>
    <cfRule type="cellIs" dxfId="20" priority="44" operator="equal">
      <formula>TODAY()</formula>
    </cfRule>
  </conditionalFormatting>
  <conditionalFormatting sqref="C38:E38">
    <cfRule type="cellIs" dxfId="19" priority="41" operator="lessThan">
      <formula>TODAY()</formula>
    </cfRule>
    <cfRule type="cellIs" dxfId="18" priority="42" operator="equal">
      <formula>TODAY()</formula>
    </cfRule>
  </conditionalFormatting>
  <conditionalFormatting sqref="C10:F10">
    <cfRule type="containsText" dxfId="17" priority="39" operator="containsText" text="Sailed">
      <formula>NOT(ISERROR(SEARCH("Sailed",C10)))</formula>
    </cfRule>
    <cfRule type="cellIs" dxfId="16" priority="40" operator="greaterThan">
      <formula>TODAY()</formula>
    </cfRule>
  </conditionalFormatting>
  <conditionalFormatting sqref="C10:F10">
    <cfRule type="cellIs" dxfId="15" priority="37" operator="lessThan">
      <formula>TODAY()</formula>
    </cfRule>
    <cfRule type="cellIs" dxfId="14" priority="38" operator="equal">
      <formula>TODAY()</formula>
    </cfRule>
  </conditionalFormatting>
  <conditionalFormatting sqref="C10:F10">
    <cfRule type="cellIs" dxfId="13" priority="35" operator="lessThan">
      <formula>TODAY()</formula>
    </cfRule>
    <cfRule type="cellIs" dxfId="12" priority="36" operator="equal">
      <formula>TODAY()</formula>
    </cfRule>
  </conditionalFormatting>
  <conditionalFormatting sqref="C24:F27">
    <cfRule type="containsText" dxfId="11" priority="33" operator="containsText" text="Sailed">
      <formula>NOT(ISERROR(SEARCH("Sailed",C24)))</formula>
    </cfRule>
    <cfRule type="cellIs" dxfId="10" priority="34" operator="greaterThan">
      <formula>TODAY()</formula>
    </cfRule>
  </conditionalFormatting>
  <conditionalFormatting sqref="C24:F27">
    <cfRule type="cellIs" dxfId="9" priority="31" operator="lessThan">
      <formula>TODAY()</formula>
    </cfRule>
    <cfRule type="cellIs" dxfId="8" priority="32" operator="equal">
      <formula>TODAY()</formula>
    </cfRule>
  </conditionalFormatting>
  <conditionalFormatting sqref="C24:F27">
    <cfRule type="cellIs" dxfId="7" priority="29" operator="lessThan">
      <formula>TODAY()</formula>
    </cfRule>
    <cfRule type="cellIs" dxfId="6" priority="30" operator="equal">
      <formula>TODAY()</formula>
    </cfRule>
  </conditionalFormatting>
  <conditionalFormatting sqref="C23:F23">
    <cfRule type="containsText" dxfId="5" priority="27" operator="containsText" text="Sailed">
      <formula>NOT(ISERROR(SEARCH("Sailed",C23)))</formula>
    </cfRule>
    <cfRule type="cellIs" dxfId="4" priority="28" operator="greaterThan">
      <formula>TODAY()</formula>
    </cfRule>
  </conditionalFormatting>
  <conditionalFormatting sqref="C23:F23">
    <cfRule type="cellIs" dxfId="3" priority="25" operator="lessThan">
      <formula>TODAY()</formula>
    </cfRule>
    <cfRule type="cellIs" dxfId="2" priority="26" operator="equal">
      <formula>TODAY()</formula>
    </cfRule>
  </conditionalFormatting>
  <conditionalFormatting sqref="C23:F23">
    <cfRule type="cellIs" dxfId="1" priority="23" operator="lessThan">
      <formula>TODAY()</formula>
    </cfRule>
    <cfRule type="cellIs" dxfId="0" priority="24" operator="equal">
      <formula>TODAY()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zoomScaleNormal="100" workbookViewId="0">
      <selection activeCell="C13" sqref="C13"/>
    </sheetView>
  </sheetViews>
  <sheetFormatPr defaultRowHeight="15" x14ac:dyDescent="0.25"/>
  <cols>
    <col min="1" max="1" width="20.5703125" bestFit="1" customWidth="1"/>
    <col min="2" max="2" width="44" bestFit="1" customWidth="1"/>
    <col min="3" max="3" width="18.140625" bestFit="1" customWidth="1"/>
    <col min="4" max="4" width="60.85546875" bestFit="1" customWidth="1"/>
  </cols>
  <sheetData>
    <row r="1" spans="1:4" ht="28.5" x14ac:dyDescent="0.25">
      <c r="A1" s="35" t="s">
        <v>24</v>
      </c>
      <c r="B1" s="36"/>
      <c r="C1" s="36"/>
      <c r="D1" s="37"/>
    </row>
    <row r="2" spans="1:4" ht="18.75" x14ac:dyDescent="0.25">
      <c r="A2" s="1" t="s">
        <v>25</v>
      </c>
      <c r="B2" s="1" t="s">
        <v>26</v>
      </c>
      <c r="C2" s="1" t="s">
        <v>27</v>
      </c>
      <c r="D2" s="1" t="s">
        <v>28</v>
      </c>
    </row>
    <row r="3" spans="1:4" x14ac:dyDescent="0.25">
      <c r="A3" s="2" t="s">
        <v>21</v>
      </c>
      <c r="B3" s="3" t="s">
        <v>29</v>
      </c>
      <c r="C3" s="3" t="s">
        <v>30</v>
      </c>
      <c r="D3" s="3" t="s">
        <v>31</v>
      </c>
    </row>
    <row r="4" spans="1:4" x14ac:dyDescent="0.25">
      <c r="A4" s="38" t="s">
        <v>32</v>
      </c>
      <c r="B4" s="4" t="s">
        <v>33</v>
      </c>
      <c r="C4" s="4" t="s">
        <v>30</v>
      </c>
      <c r="D4" s="4" t="s">
        <v>34</v>
      </c>
    </row>
    <row r="5" spans="1:4" x14ac:dyDescent="0.25">
      <c r="A5" s="39"/>
      <c r="B5" s="3" t="s">
        <v>35</v>
      </c>
      <c r="C5" s="3" t="s">
        <v>30</v>
      </c>
      <c r="D5" s="3" t="s">
        <v>36</v>
      </c>
    </row>
    <row r="6" spans="1:4" x14ac:dyDescent="0.25">
      <c r="A6" s="5" t="s">
        <v>8</v>
      </c>
      <c r="B6" s="4" t="s">
        <v>37</v>
      </c>
      <c r="C6" s="4" t="s">
        <v>38</v>
      </c>
      <c r="D6" s="4" t="s">
        <v>39</v>
      </c>
    </row>
    <row r="7" spans="1:4" x14ac:dyDescent="0.25">
      <c r="A7" s="5" t="s">
        <v>40</v>
      </c>
      <c r="B7" s="4" t="s">
        <v>41</v>
      </c>
      <c r="C7" s="4" t="s">
        <v>42</v>
      </c>
      <c r="D7" s="4" t="s">
        <v>41</v>
      </c>
    </row>
    <row r="8" spans="1:4" x14ac:dyDescent="0.25">
      <c r="A8" s="5" t="s">
        <v>9</v>
      </c>
      <c r="B8" s="4" t="s">
        <v>43</v>
      </c>
      <c r="C8" s="4" t="s">
        <v>44</v>
      </c>
      <c r="D8" s="4" t="s">
        <v>43</v>
      </c>
    </row>
    <row r="9" spans="1:4" x14ac:dyDescent="0.25">
      <c r="A9" s="2" t="s">
        <v>10</v>
      </c>
      <c r="B9" s="3" t="s">
        <v>45</v>
      </c>
      <c r="C9" s="3" t="s">
        <v>30</v>
      </c>
      <c r="D9" s="3" t="s">
        <v>46</v>
      </c>
    </row>
    <row r="10" spans="1:4" x14ac:dyDescent="0.25">
      <c r="A10" s="2" t="s">
        <v>47</v>
      </c>
      <c r="B10" s="4" t="s">
        <v>48</v>
      </c>
      <c r="C10" s="4" t="s">
        <v>30</v>
      </c>
      <c r="D10" s="4" t="s">
        <v>49</v>
      </c>
    </row>
    <row r="11" spans="1:4" x14ac:dyDescent="0.25">
      <c r="A11" s="2" t="s">
        <v>11</v>
      </c>
      <c r="B11" s="3" t="s">
        <v>50</v>
      </c>
      <c r="C11" s="3" t="s">
        <v>30</v>
      </c>
      <c r="D11" s="3" t="s">
        <v>50</v>
      </c>
    </row>
    <row r="12" spans="1:4" x14ac:dyDescent="0.25">
      <c r="A12" s="38" t="s">
        <v>12</v>
      </c>
      <c r="B12" s="4" t="s">
        <v>51</v>
      </c>
      <c r="C12" s="4" t="s">
        <v>42</v>
      </c>
      <c r="D12" s="4" t="s">
        <v>52</v>
      </c>
    </row>
    <row r="13" spans="1:4" x14ac:dyDescent="0.25">
      <c r="A13" s="39"/>
      <c r="B13" s="3" t="s">
        <v>52</v>
      </c>
      <c r="C13" s="3" t="s">
        <v>53</v>
      </c>
      <c r="D13" s="3" t="s">
        <v>52</v>
      </c>
    </row>
    <row r="14" spans="1:4" x14ac:dyDescent="0.25">
      <c r="A14" s="2" t="s">
        <v>54</v>
      </c>
      <c r="B14" s="4" t="s">
        <v>55</v>
      </c>
      <c r="C14" s="4" t="s">
        <v>30</v>
      </c>
      <c r="D14" s="4" t="s">
        <v>55</v>
      </c>
    </row>
    <row r="15" spans="1:4" x14ac:dyDescent="0.25">
      <c r="A15" s="38" t="s">
        <v>14</v>
      </c>
      <c r="B15" s="3" t="s">
        <v>56</v>
      </c>
      <c r="C15" s="3" t="s">
        <v>38</v>
      </c>
      <c r="D15" s="3" t="s">
        <v>57</v>
      </c>
    </row>
    <row r="16" spans="1:4" x14ac:dyDescent="0.25">
      <c r="A16" s="39"/>
      <c r="B16" s="4" t="s">
        <v>58</v>
      </c>
      <c r="C16" s="4" t="s">
        <v>42</v>
      </c>
      <c r="D16" s="4" t="s">
        <v>57</v>
      </c>
    </row>
    <row r="17" spans="1:4" x14ac:dyDescent="0.25">
      <c r="A17" s="2" t="s">
        <v>59</v>
      </c>
      <c r="B17" s="3" t="s">
        <v>60</v>
      </c>
      <c r="C17" s="3" t="s">
        <v>30</v>
      </c>
      <c r="D17" s="3" t="s">
        <v>61</v>
      </c>
    </row>
    <row r="18" spans="1:4" x14ac:dyDescent="0.25">
      <c r="A18" s="2" t="s">
        <v>62</v>
      </c>
      <c r="B18" s="4" t="s">
        <v>63</v>
      </c>
      <c r="C18" s="4" t="s">
        <v>30</v>
      </c>
      <c r="D18" s="4" t="s">
        <v>64</v>
      </c>
    </row>
    <row r="19" spans="1:4" x14ac:dyDescent="0.25">
      <c r="A19" s="2" t="s">
        <v>16</v>
      </c>
      <c r="B19" s="3" t="s">
        <v>65</v>
      </c>
      <c r="C19" s="3" t="s">
        <v>30</v>
      </c>
      <c r="D19" s="3" t="s">
        <v>66</v>
      </c>
    </row>
    <row r="20" spans="1:4" x14ac:dyDescent="0.25">
      <c r="A20" s="2" t="s">
        <v>18</v>
      </c>
      <c r="B20" s="4" t="s">
        <v>67</v>
      </c>
      <c r="C20" s="4" t="s">
        <v>30</v>
      </c>
      <c r="D20" s="4" t="s">
        <v>68</v>
      </c>
    </row>
    <row r="21" spans="1:4" x14ac:dyDescent="0.25">
      <c r="A21" s="2" t="s">
        <v>69</v>
      </c>
      <c r="B21" s="3" t="s">
        <v>70</v>
      </c>
      <c r="C21" s="3" t="s">
        <v>30</v>
      </c>
      <c r="D21" s="3" t="s">
        <v>71</v>
      </c>
    </row>
    <row r="22" spans="1:4" x14ac:dyDescent="0.25">
      <c r="A22" s="2" t="s">
        <v>19</v>
      </c>
      <c r="B22" s="4" t="s">
        <v>72</v>
      </c>
      <c r="C22" s="4" t="s">
        <v>30</v>
      </c>
      <c r="D22" s="4" t="s">
        <v>73</v>
      </c>
    </row>
    <row r="23" spans="1:4" x14ac:dyDescent="0.25">
      <c r="A23" s="2" t="s">
        <v>23</v>
      </c>
      <c r="B23" s="3" t="s">
        <v>74</v>
      </c>
      <c r="C23" s="3" t="s">
        <v>30</v>
      </c>
      <c r="D23" s="3" t="s">
        <v>75</v>
      </c>
    </row>
    <row r="24" spans="1:4" x14ac:dyDescent="0.25">
      <c r="A24" s="2" t="s">
        <v>20</v>
      </c>
      <c r="B24" s="4" t="s">
        <v>76</v>
      </c>
      <c r="C24" s="4" t="s">
        <v>30</v>
      </c>
      <c r="D24" s="4" t="s">
        <v>77</v>
      </c>
    </row>
    <row r="25" spans="1:4" x14ac:dyDescent="0.25">
      <c r="A25" s="2" t="s">
        <v>78</v>
      </c>
      <c r="B25" s="4" t="s">
        <v>79</v>
      </c>
      <c r="C25" s="4" t="s">
        <v>80</v>
      </c>
      <c r="D25" s="4" t="s">
        <v>81</v>
      </c>
    </row>
  </sheetData>
  <mergeCells count="4">
    <mergeCell ref="A1:D1"/>
    <mergeCell ref="A4:A5"/>
    <mergeCell ref="A12:A13"/>
    <mergeCell ref="A15:A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WEEK 06</vt:lpstr>
      <vt:lpstr>Terminal &amp; Stevedoring</vt:lpstr>
      <vt:lpstr>'WEEK 06'!Area_stampa</vt:lpstr>
      <vt:lpstr>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Mohaned Alsheqaiq</dc:creator>
  <cp:lastModifiedBy>sanania</cp:lastModifiedBy>
  <cp:lastPrinted>2023-02-07T10:40:35Z</cp:lastPrinted>
  <dcterms:created xsi:type="dcterms:W3CDTF">2022-04-27T13:17:08Z</dcterms:created>
  <dcterms:modified xsi:type="dcterms:W3CDTF">2023-02-07T10:40:54Z</dcterms:modified>
</cp:coreProperties>
</file>