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ahri1-my.sharepoint.com/personal/sak_bahri_sa/Documents/Work Folders/RORO VESSELS/RORO/vessel schedual/"/>
    </mc:Choice>
  </mc:AlternateContent>
  <xr:revisionPtr revIDLastSave="0" documentId="8_{D56D269C-6ECD-426B-BCB4-EA0C4E20371A}" xr6:coauthVersionLast="46" xr6:coauthVersionMax="46" xr10:uidLastSave="{00000000-0000-0000-0000-000000000000}"/>
  <bookViews>
    <workbookView xWindow="-110" yWindow="-110" windowWidth="19420" windowHeight="10420" xr2:uid="{BAED2F94-68BE-48AC-8D1D-9B8047284647}"/>
  </bookViews>
  <sheets>
    <sheet name="WEEK 47" sheetId="2" r:id="rId1"/>
    <sheet name="Terminal &amp; Stevedoring" sheetId="7" r:id="rId2"/>
    <sheet name="Dynamic Filter Demo" sheetId="5" state="hidden" r:id="rId3"/>
    <sheet name="UniqueList" sheetId="6" state="hidden" r:id="rId4"/>
  </sheets>
  <definedNames>
    <definedName name="_xlnm._FilterDatabase" localSheetId="2" hidden="1">'Dynamic Filter Demo'!$B$3:$E$44</definedName>
    <definedName name="CIQWBGuid" hidden="1">"26ff19c1-a0e5-4351-aaea-f23fd9542c4d"</definedName>
    <definedName name="CountryList">UniqueList!$A$2:$A$8</definedName>
    <definedName name="PortsList">UniqueList!$C$2:$C$23</definedName>
    <definedName name="_xlnm.Print_Area" localSheetId="0">'WEEK 47'!$A$1:$K$35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2" l="1"/>
  <c r="B34" i="2"/>
  <c r="G11" i="2"/>
  <c r="C29" i="2"/>
  <c r="B26" i="2" l="1"/>
  <c r="B27" i="2" s="1"/>
  <c r="B28" i="2" s="1"/>
  <c r="G6" i="2"/>
  <c r="G7" i="2" s="1"/>
  <c r="G8" i="2" s="1"/>
  <c r="E7" i="2"/>
  <c r="E9" i="2" s="1"/>
  <c r="E10" i="2" s="1"/>
  <c r="E11" i="2" s="1"/>
  <c r="E13" i="2" s="1"/>
  <c r="E15" i="2" l="1"/>
  <c r="E16" i="2" s="1"/>
  <c r="E18" i="2" s="1"/>
  <c r="E20" i="2" s="1"/>
  <c r="E22" i="2" s="1"/>
  <c r="E23" i="2" s="1"/>
  <c r="E24" i="2" s="1"/>
  <c r="E26" i="2" s="1"/>
  <c r="E28" i="2" s="1"/>
  <c r="D9" i="2"/>
  <c r="D10" i="2" s="1"/>
  <c r="D11" i="2" l="1"/>
  <c r="C9" i="2"/>
  <c r="C10" i="2" s="1"/>
  <c r="B10" i="2"/>
  <c r="C11" i="2" l="1"/>
  <c r="C13" i="2" s="1"/>
  <c r="G9" i="2"/>
  <c r="G10" i="2" s="1"/>
  <c r="B11" i="2"/>
  <c r="B12" i="2" s="1"/>
  <c r="B13" i="2" s="1"/>
  <c r="C6" i="2"/>
  <c r="G13" i="2" l="1"/>
  <c r="G15" i="2" s="1"/>
  <c r="C16" i="2"/>
  <c r="C15" i="2" s="1"/>
  <c r="B16" i="2"/>
  <c r="B6" i="2"/>
  <c r="B7" i="2" s="1"/>
  <c r="C17" i="2" l="1"/>
  <c r="C18" i="2" s="1"/>
  <c r="C20" i="2" s="1"/>
  <c r="C22" i="2" s="1"/>
  <c r="C24" i="2" s="1"/>
  <c r="B15" i="2"/>
  <c r="B18" i="2" s="1"/>
  <c r="B20" i="2" s="1"/>
  <c r="B21" i="2" s="1"/>
  <c r="G16" i="2"/>
  <c r="F5" i="2"/>
  <c r="F6" i="2" s="1"/>
  <c r="F7" i="2" s="1"/>
  <c r="F8" i="2" l="1"/>
  <c r="F9" i="2" s="1"/>
  <c r="F10" i="2" s="1"/>
  <c r="F11" i="2" s="1"/>
  <c r="F13" i="2" s="1"/>
  <c r="G18" i="2"/>
  <c r="G19" i="2" l="1"/>
  <c r="G20" i="2" s="1"/>
  <c r="G22" i="2" s="1"/>
  <c r="D13" i="2"/>
  <c r="D15" i="2" l="1"/>
  <c r="D16" i="2" s="1"/>
  <c r="D17" i="2" s="1"/>
  <c r="G24" i="2"/>
  <c r="G26" i="2" s="1"/>
  <c r="G28" i="2" s="1"/>
  <c r="G29" i="2" s="1"/>
  <c r="G30" i="2" s="1"/>
  <c r="G31" i="2" s="1"/>
  <c r="G33" i="2" s="1"/>
  <c r="G35" i="2" s="1"/>
  <c r="F16" i="2"/>
  <c r="B22" i="2"/>
  <c r="F18" i="2" l="1"/>
  <c r="F20" i="2" s="1"/>
  <c r="F22" i="2" s="1"/>
  <c r="F24" i="2" s="1"/>
  <c r="F26" i="2" s="1"/>
  <c r="D18" i="2"/>
  <c r="C26" i="2"/>
  <c r="C28" i="2" s="1"/>
  <c r="C30" i="2" s="1"/>
  <c r="C31" i="2" s="1"/>
  <c r="C33" i="2" s="1"/>
  <c r="C35" i="2" s="1"/>
  <c r="E29" i="2"/>
  <c r="E31" i="2" s="1"/>
  <c r="E35" i="2" s="1"/>
  <c r="B24" i="2"/>
  <c r="D19" i="2" l="1"/>
  <c r="D20" i="2"/>
  <c r="D22" i="2" s="1"/>
  <c r="F28" i="2"/>
  <c r="F29" i="2" s="1"/>
  <c r="I4" i="2"/>
  <c r="B29" i="2"/>
  <c r="B31" i="2" s="1"/>
  <c r="H4" i="2" l="1"/>
  <c r="H7" i="2" s="1"/>
  <c r="D24" i="2"/>
  <c r="D26" i="2" s="1"/>
  <c r="D28" i="2" s="1"/>
  <c r="D29" i="2" s="1"/>
  <c r="D31" i="2" s="1"/>
  <c r="D35" i="2" s="1"/>
  <c r="I6" i="2"/>
  <c r="I7" i="2" s="1"/>
  <c r="F31" i="2"/>
  <c r="F32" i="2" s="1"/>
  <c r="F35" i="2" l="1"/>
  <c r="K4" i="2" s="1"/>
  <c r="K7" i="2" s="1"/>
  <c r="J4" i="2"/>
  <c r="J7" i="2" s="1"/>
  <c r="H8" i="2"/>
  <c r="H9" i="2" s="1"/>
  <c r="H10" i="2" s="1"/>
  <c r="I8" i="2"/>
  <c r="I9" i="2" s="1"/>
  <c r="I10" i="2" s="1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75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0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7" i="5"/>
  <c r="U278" i="5"/>
  <c r="U279" i="5"/>
  <c r="U280" i="5"/>
  <c r="U281" i="5"/>
  <c r="U282" i="5"/>
  <c r="U283" i="5"/>
  <c r="U284" i="5"/>
  <c r="U285" i="5"/>
  <c r="U286" i="5"/>
  <c r="U287" i="5"/>
  <c r="U288" i="5"/>
  <c r="U289" i="5"/>
  <c r="U290" i="5"/>
  <c r="U291" i="5"/>
  <c r="U292" i="5"/>
  <c r="U293" i="5"/>
  <c r="U294" i="5"/>
  <c r="U295" i="5"/>
  <c r="U296" i="5"/>
  <c r="U297" i="5"/>
  <c r="U298" i="5"/>
  <c r="U299" i="5"/>
  <c r="U300" i="5"/>
  <c r="U302" i="5"/>
  <c r="U303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U301" i="5" s="1"/>
  <c r="T302" i="5"/>
  <c r="T303" i="5"/>
  <c r="R282" i="5"/>
  <c r="R285" i="5"/>
  <c r="R288" i="5"/>
  <c r="R290" i="5"/>
  <c r="R294" i="5"/>
  <c r="R300" i="5"/>
  <c r="R302" i="5"/>
  <c r="R279" i="5"/>
  <c r="K8" i="2" l="1"/>
  <c r="K9" i="2" s="1"/>
  <c r="K10" i="2" s="1"/>
  <c r="J8" i="2"/>
  <c r="J9" i="2" s="1"/>
  <c r="J10" i="2" s="1"/>
  <c r="I11" i="2"/>
  <c r="I13" i="2" s="1"/>
  <c r="H11" i="2"/>
  <c r="H13" i="2" s="1"/>
  <c r="R281" i="5"/>
  <c r="R280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U26" i="5" s="1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U51" i="5" s="1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U76" i="5" s="1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U101" i="5" s="1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U126" i="5" s="1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U151" i="5" s="1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U176" i="5" s="1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U201" i="5" s="1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U226" i="5" s="1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U251" i="5" s="1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U276" i="5" s="1"/>
  <c r="T277" i="5"/>
  <c r="T278" i="5"/>
  <c r="R277" i="5"/>
  <c r="R269" i="5"/>
  <c r="R252" i="5"/>
  <c r="R244" i="5"/>
  <c r="R227" i="5"/>
  <c r="R219" i="5"/>
  <c r="R202" i="5"/>
  <c r="R194" i="5"/>
  <c r="R177" i="5"/>
  <c r="R169" i="5"/>
  <c r="R152" i="5"/>
  <c r="R144" i="5"/>
  <c r="R127" i="5"/>
  <c r="R119" i="5"/>
  <c r="R102" i="5"/>
  <c r="R94" i="5"/>
  <c r="R77" i="5"/>
  <c r="R69" i="5"/>
  <c r="R52" i="5"/>
  <c r="R44" i="5"/>
  <c r="R19" i="5"/>
  <c r="K11" i="2" l="1"/>
  <c r="K13" i="2" s="1"/>
  <c r="J11" i="2"/>
  <c r="J13" i="2" s="1"/>
  <c r="J15" i="2" s="1"/>
  <c r="J16" i="2" s="1"/>
  <c r="H15" i="2"/>
  <c r="I15" i="2"/>
  <c r="R284" i="5"/>
  <c r="R283" i="5"/>
  <c r="V20" i="5"/>
  <c r="V12" i="5"/>
  <c r="V4" i="5"/>
  <c r="V19" i="5"/>
  <c r="V11" i="5"/>
  <c r="V18" i="5"/>
  <c r="V10" i="5"/>
  <c r="V17" i="5"/>
  <c r="V9" i="5"/>
  <c r="V16" i="5"/>
  <c r="V8" i="5"/>
  <c r="V23" i="5"/>
  <c r="V15" i="5"/>
  <c r="V7" i="5"/>
  <c r="V22" i="5"/>
  <c r="V14" i="5"/>
  <c r="V6" i="5"/>
  <c r="V21" i="5"/>
  <c r="V13" i="5"/>
  <c r="V5" i="5"/>
  <c r="R257" i="5"/>
  <c r="R260" i="5"/>
  <c r="R263" i="5"/>
  <c r="R265" i="5"/>
  <c r="R254" i="5"/>
  <c r="H16" i="2" l="1"/>
  <c r="K15" i="2"/>
  <c r="K16" i="2" s="1"/>
  <c r="I16" i="2"/>
  <c r="I18" i="2" s="1"/>
  <c r="I20" i="2" s="1"/>
  <c r="I22" i="2" s="1"/>
  <c r="I24" i="2" s="1"/>
  <c r="I26" i="2" s="1"/>
  <c r="I28" i="2" s="1"/>
  <c r="I29" i="2" s="1"/>
  <c r="I31" i="2" s="1"/>
  <c r="I35" i="2" s="1"/>
  <c r="J18" i="2"/>
  <c r="J20" i="2" s="1"/>
  <c r="J22" i="2" s="1"/>
  <c r="R286" i="5"/>
  <c r="H18" i="2" l="1"/>
  <c r="H20" i="2" s="1"/>
  <c r="H22" i="2" s="1"/>
  <c r="H24" i="2" s="1"/>
  <c r="H26" i="2" s="1"/>
  <c r="H28" i="2" s="1"/>
  <c r="H29" i="2" s="1"/>
  <c r="H31" i="2" s="1"/>
  <c r="H35" i="2" s="1"/>
  <c r="K18" i="2"/>
  <c r="K20" i="2" s="1"/>
  <c r="K22" i="2" s="1"/>
  <c r="K24" i="2" s="1"/>
  <c r="K26" i="2" s="1"/>
  <c r="K28" i="2" s="1"/>
  <c r="K29" i="2" s="1"/>
  <c r="K31" i="2" s="1"/>
  <c r="K35" i="2" s="1"/>
  <c r="J24" i="2"/>
  <c r="J26" i="2" s="1"/>
  <c r="J28" i="2" s="1"/>
  <c r="J29" i="2" s="1"/>
  <c r="J31" i="2" s="1"/>
  <c r="J35" i="2" s="1"/>
  <c r="R287" i="5"/>
  <c r="R255" i="5"/>
  <c r="R235" i="5"/>
  <c r="R210" i="5"/>
  <c r="R135" i="5"/>
  <c r="R110" i="5"/>
  <c r="R85" i="5"/>
  <c r="R60" i="5"/>
  <c r="R35" i="5"/>
  <c r="R10" i="5"/>
  <c r="R289" i="5" l="1"/>
  <c r="R256" i="5"/>
  <c r="R238" i="5"/>
  <c r="R232" i="5"/>
  <c r="R213" i="5"/>
  <c r="R207" i="5"/>
  <c r="R188" i="5"/>
  <c r="R182" i="5"/>
  <c r="R163" i="5"/>
  <c r="R157" i="5"/>
  <c r="R138" i="5"/>
  <c r="R113" i="5"/>
  <c r="R88" i="5"/>
  <c r="R57" i="5"/>
  <c r="R38" i="5"/>
  <c r="R32" i="5"/>
  <c r="R13" i="5"/>
  <c r="R7" i="5"/>
  <c r="R291" i="5" l="1"/>
  <c r="R261" i="5"/>
  <c r="R258" i="5"/>
  <c r="R82" i="5"/>
  <c r="R240" i="5"/>
  <c r="R229" i="5"/>
  <c r="R292" i="5" l="1"/>
  <c r="R132" i="5"/>
  <c r="R259" i="5"/>
  <c r="R230" i="5"/>
  <c r="R231" i="5"/>
  <c r="R236" i="5" l="1"/>
  <c r="R293" i="5"/>
  <c r="R233" i="5"/>
  <c r="R262" i="5"/>
  <c r="R295" i="5" l="1"/>
  <c r="R264" i="5"/>
  <c r="R234" i="5"/>
  <c r="R237" i="5"/>
  <c r="R296" i="5" l="1"/>
  <c r="R266" i="5"/>
  <c r="R239" i="5"/>
  <c r="R36" i="5"/>
  <c r="R297" i="5" l="1"/>
  <c r="R267" i="5"/>
  <c r="R241" i="5"/>
  <c r="R298" i="5" l="1"/>
  <c r="R268" i="5"/>
  <c r="R242" i="5"/>
  <c r="R299" i="5" l="1"/>
  <c r="R270" i="5"/>
  <c r="R243" i="5"/>
  <c r="R11" i="5"/>
  <c r="R215" i="5"/>
  <c r="R204" i="5"/>
  <c r="R301" i="5" l="1"/>
  <c r="R303" i="5"/>
  <c r="R271" i="5"/>
  <c r="R245" i="5"/>
  <c r="R206" i="5"/>
  <c r="R205" i="5"/>
  <c r="R181" i="5"/>
  <c r="R156" i="5"/>
  <c r="R130" i="5"/>
  <c r="R80" i="5"/>
  <c r="R33" i="5"/>
  <c r="R190" i="5"/>
  <c r="R179" i="5"/>
  <c r="R165" i="5"/>
  <c r="R154" i="5"/>
  <c r="R140" i="5"/>
  <c r="R129" i="5"/>
  <c r="R115" i="5"/>
  <c r="R125" i="5"/>
  <c r="R104" i="5"/>
  <c r="R79" i="5"/>
  <c r="R75" i="5"/>
  <c r="R54" i="5"/>
  <c r="R30" i="5"/>
  <c r="R31" i="5"/>
  <c r="R40" i="5"/>
  <c r="R29" i="5"/>
  <c r="R5" i="5"/>
  <c r="R6" i="5"/>
  <c r="R15" i="5"/>
  <c r="R25" i="5"/>
  <c r="R4" i="5"/>
  <c r="F5" i="5"/>
  <c r="G5" i="5"/>
  <c r="F6" i="5"/>
  <c r="G6" i="5"/>
  <c r="F7" i="5"/>
  <c r="G7" i="5"/>
  <c r="F8" i="5"/>
  <c r="G8" i="5"/>
  <c r="F9" i="5"/>
  <c r="G9" i="5"/>
  <c r="F10" i="5"/>
  <c r="G10" i="5"/>
  <c r="F12" i="5"/>
  <c r="G12" i="5"/>
  <c r="F13" i="5"/>
  <c r="G13" i="5"/>
  <c r="F14" i="5"/>
  <c r="G14" i="5"/>
  <c r="F15" i="5"/>
  <c r="G15" i="5"/>
  <c r="F16" i="5"/>
  <c r="G16" i="5"/>
  <c r="F17" i="5"/>
  <c r="G17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2" i="5"/>
  <c r="G32" i="5"/>
  <c r="F33" i="5"/>
  <c r="G33" i="5"/>
  <c r="F34" i="5"/>
  <c r="G34" i="5"/>
  <c r="F35" i="5"/>
  <c r="G35" i="5"/>
  <c r="F36" i="5"/>
  <c r="G36" i="5"/>
  <c r="F37" i="5"/>
  <c r="G37" i="5"/>
  <c r="F39" i="5"/>
  <c r="G39" i="5"/>
  <c r="F40" i="5"/>
  <c r="G40" i="5"/>
  <c r="F41" i="5"/>
  <c r="G41" i="5"/>
  <c r="F42" i="5"/>
  <c r="G42" i="5"/>
  <c r="F43" i="5"/>
  <c r="G43" i="5"/>
  <c r="F44" i="5"/>
  <c r="G44" i="5"/>
  <c r="F4" i="5"/>
  <c r="G4" i="5"/>
  <c r="F31" i="5"/>
  <c r="G31" i="5"/>
  <c r="F38" i="5"/>
  <c r="G38" i="5"/>
  <c r="F11" i="5"/>
  <c r="G11" i="5"/>
  <c r="F18" i="5"/>
  <c r="G18" i="5"/>
  <c r="R8" i="5"/>
  <c r="R180" i="5"/>
  <c r="R155" i="5"/>
  <c r="R211" i="5" l="1"/>
  <c r="R185" i="5"/>
  <c r="R161" i="5"/>
  <c r="V28" i="5"/>
  <c r="V36" i="5"/>
  <c r="V45" i="5"/>
  <c r="V53" i="5"/>
  <c r="V61" i="5"/>
  <c r="V70" i="5"/>
  <c r="V78" i="5"/>
  <c r="V86" i="5"/>
  <c r="V95" i="5"/>
  <c r="V103" i="5"/>
  <c r="V111" i="5"/>
  <c r="V120" i="5"/>
  <c r="V128" i="5"/>
  <c r="V136" i="5"/>
  <c r="V145" i="5"/>
  <c r="V153" i="5"/>
  <c r="V161" i="5"/>
  <c r="V170" i="5"/>
  <c r="V178" i="5"/>
  <c r="V186" i="5"/>
  <c r="V195" i="5"/>
  <c r="V203" i="5"/>
  <c r="V211" i="5"/>
  <c r="V220" i="5"/>
  <c r="V228" i="5"/>
  <c r="V236" i="5"/>
  <c r="V245" i="5"/>
  <c r="V253" i="5"/>
  <c r="V261" i="5"/>
  <c r="V270" i="5"/>
  <c r="V29" i="5"/>
  <c r="V37" i="5"/>
  <c r="V46" i="5"/>
  <c r="V54" i="5"/>
  <c r="V62" i="5"/>
  <c r="V71" i="5"/>
  <c r="V79" i="5"/>
  <c r="V87" i="5"/>
  <c r="V96" i="5"/>
  <c r="V104" i="5"/>
  <c r="V112" i="5"/>
  <c r="V121" i="5"/>
  <c r="V129" i="5"/>
  <c r="V137" i="5"/>
  <c r="V146" i="5"/>
  <c r="V154" i="5"/>
  <c r="V162" i="5"/>
  <c r="V171" i="5"/>
  <c r="V179" i="5"/>
  <c r="V187" i="5"/>
  <c r="V196" i="5"/>
  <c r="V204" i="5"/>
  <c r="V212" i="5"/>
  <c r="V221" i="5"/>
  <c r="V229" i="5"/>
  <c r="V237" i="5"/>
  <c r="V246" i="5"/>
  <c r="V254" i="5"/>
  <c r="V262" i="5"/>
  <c r="V271" i="5"/>
  <c r="V30" i="5"/>
  <c r="V38" i="5"/>
  <c r="V47" i="5"/>
  <c r="V55" i="5"/>
  <c r="V63" i="5"/>
  <c r="V72" i="5"/>
  <c r="V80" i="5"/>
  <c r="V88" i="5"/>
  <c r="V97" i="5"/>
  <c r="V105" i="5"/>
  <c r="V113" i="5"/>
  <c r="V122" i="5"/>
  <c r="V130" i="5"/>
  <c r="V138" i="5"/>
  <c r="V147" i="5"/>
  <c r="V155" i="5"/>
  <c r="V163" i="5"/>
  <c r="V172" i="5"/>
  <c r="V180" i="5"/>
  <c r="V188" i="5"/>
  <c r="V197" i="5"/>
  <c r="V205" i="5"/>
  <c r="V213" i="5"/>
  <c r="V222" i="5"/>
  <c r="V230" i="5"/>
  <c r="V238" i="5"/>
  <c r="V247" i="5"/>
  <c r="V255" i="5"/>
  <c r="V263" i="5"/>
  <c r="V272" i="5"/>
  <c r="V24" i="5"/>
  <c r="V31" i="5"/>
  <c r="V39" i="5"/>
  <c r="V48" i="5"/>
  <c r="V56" i="5"/>
  <c r="V64" i="5"/>
  <c r="V73" i="5"/>
  <c r="V81" i="5"/>
  <c r="V89" i="5"/>
  <c r="V98" i="5"/>
  <c r="V106" i="5"/>
  <c r="V114" i="5"/>
  <c r="V123" i="5"/>
  <c r="V131" i="5"/>
  <c r="V139" i="5"/>
  <c r="V148" i="5"/>
  <c r="V156" i="5"/>
  <c r="V164" i="5"/>
  <c r="V173" i="5"/>
  <c r="V181" i="5"/>
  <c r="V189" i="5"/>
  <c r="V198" i="5"/>
  <c r="V206" i="5"/>
  <c r="V214" i="5"/>
  <c r="V223" i="5"/>
  <c r="V231" i="5"/>
  <c r="V239" i="5"/>
  <c r="V248" i="5"/>
  <c r="V256" i="5"/>
  <c r="V264" i="5"/>
  <c r="V273" i="5"/>
  <c r="V25" i="5"/>
  <c r="V32" i="5"/>
  <c r="V40" i="5"/>
  <c r="V49" i="5"/>
  <c r="V57" i="5"/>
  <c r="V65" i="5"/>
  <c r="V74" i="5"/>
  <c r="V82" i="5"/>
  <c r="V90" i="5"/>
  <c r="V99" i="5"/>
  <c r="V107" i="5"/>
  <c r="V115" i="5"/>
  <c r="V124" i="5"/>
  <c r="V132" i="5"/>
  <c r="V140" i="5"/>
  <c r="V149" i="5"/>
  <c r="V157" i="5"/>
  <c r="V165" i="5"/>
  <c r="V174" i="5"/>
  <c r="V182" i="5"/>
  <c r="V190" i="5"/>
  <c r="V199" i="5"/>
  <c r="V207" i="5"/>
  <c r="V215" i="5"/>
  <c r="V224" i="5"/>
  <c r="V232" i="5"/>
  <c r="V240" i="5"/>
  <c r="V249" i="5"/>
  <c r="V257" i="5"/>
  <c r="V265" i="5"/>
  <c r="V274" i="5"/>
  <c r="V33" i="5"/>
  <c r="V41" i="5"/>
  <c r="V50" i="5"/>
  <c r="V58" i="5"/>
  <c r="V66" i="5"/>
  <c r="V75" i="5"/>
  <c r="V83" i="5"/>
  <c r="V91" i="5"/>
  <c r="V100" i="5"/>
  <c r="V108" i="5"/>
  <c r="V116" i="5"/>
  <c r="V125" i="5"/>
  <c r="V133" i="5"/>
  <c r="V141" i="5"/>
  <c r="V150" i="5"/>
  <c r="V158" i="5"/>
  <c r="V166" i="5"/>
  <c r="V175" i="5"/>
  <c r="V183" i="5"/>
  <c r="V191" i="5"/>
  <c r="V200" i="5"/>
  <c r="V208" i="5"/>
  <c r="V216" i="5"/>
  <c r="V225" i="5"/>
  <c r="V233" i="5"/>
  <c r="V241" i="5"/>
  <c r="V250" i="5"/>
  <c r="V258" i="5"/>
  <c r="V266" i="5"/>
  <c r="V275" i="5"/>
  <c r="V26" i="5"/>
  <c r="V34" i="5"/>
  <c r="V42" i="5"/>
  <c r="V59" i="5"/>
  <c r="V67" i="5"/>
  <c r="V84" i="5"/>
  <c r="V92" i="5"/>
  <c r="V109" i="5"/>
  <c r="V117" i="5"/>
  <c r="V134" i="5"/>
  <c r="V142" i="5"/>
  <c r="V159" i="5"/>
  <c r="V167" i="5"/>
  <c r="V184" i="5"/>
  <c r="V192" i="5"/>
  <c r="V209" i="5"/>
  <c r="V217" i="5"/>
  <c r="V234" i="5"/>
  <c r="V242" i="5"/>
  <c r="V259" i="5"/>
  <c r="V267" i="5"/>
  <c r="V27" i="5"/>
  <c r="V35" i="5"/>
  <c r="V43" i="5"/>
  <c r="V51" i="5"/>
  <c r="V60" i="5"/>
  <c r="V68" i="5"/>
  <c r="V76" i="5"/>
  <c r="V85" i="5"/>
  <c r="V93" i="5"/>
  <c r="V101" i="5"/>
  <c r="V110" i="5"/>
  <c r="V118" i="5"/>
  <c r="V126" i="5"/>
  <c r="V135" i="5"/>
  <c r="V143" i="5"/>
  <c r="V151" i="5"/>
  <c r="V160" i="5"/>
  <c r="V168" i="5"/>
  <c r="V176" i="5"/>
  <c r="V185" i="5"/>
  <c r="V193" i="5"/>
  <c r="V201" i="5"/>
  <c r="V210" i="5"/>
  <c r="V218" i="5"/>
  <c r="V226" i="5"/>
  <c r="V235" i="5"/>
  <c r="V243" i="5"/>
  <c r="V251" i="5"/>
  <c r="V260" i="5"/>
  <c r="V268" i="5"/>
  <c r="R272" i="5"/>
  <c r="R160" i="5"/>
  <c r="R208" i="5"/>
  <c r="R246" i="5"/>
  <c r="R209" i="5"/>
  <c r="R105" i="5"/>
  <c r="R12" i="5"/>
  <c r="H23" i="5"/>
  <c r="J23" i="5" s="1"/>
  <c r="R9" i="5"/>
  <c r="H36" i="5"/>
  <c r="L36" i="5" s="1"/>
  <c r="H34" i="5"/>
  <c r="M34" i="5" s="1"/>
  <c r="H39" i="5"/>
  <c r="M39" i="5" s="1"/>
  <c r="H38" i="5"/>
  <c r="H19" i="5"/>
  <c r="M19" i="5" s="1"/>
  <c r="H5" i="5"/>
  <c r="M5" i="5" s="1"/>
  <c r="H30" i="5"/>
  <c r="L30" i="5" s="1"/>
  <c r="H43" i="5"/>
  <c r="M43" i="5" s="1"/>
  <c r="H29" i="5"/>
  <c r="M29" i="5" s="1"/>
  <c r="H41" i="5"/>
  <c r="J41" i="5" s="1"/>
  <c r="H26" i="5"/>
  <c r="J26" i="5" s="1"/>
  <c r="H4" i="5"/>
  <c r="J4" i="5" s="1"/>
  <c r="H32" i="5"/>
  <c r="H28" i="5"/>
  <c r="M28" i="5" s="1"/>
  <c r="H14" i="5"/>
  <c r="J14" i="5" s="1"/>
  <c r="H10" i="5"/>
  <c r="L10" i="5" s="1"/>
  <c r="H11" i="5"/>
  <c r="J11" i="5" s="1"/>
  <c r="H44" i="5"/>
  <c r="M44" i="5" s="1"/>
  <c r="H22" i="5"/>
  <c r="L22" i="5" s="1"/>
  <c r="R56" i="5"/>
  <c r="R55" i="5"/>
  <c r="H13" i="5"/>
  <c r="H18" i="5"/>
  <c r="H16" i="5"/>
  <c r="H9" i="5"/>
  <c r="H27" i="5"/>
  <c r="H12" i="5"/>
  <c r="H42" i="5"/>
  <c r="H21" i="5"/>
  <c r="H24" i="5"/>
  <c r="H6" i="5"/>
  <c r="H40" i="5"/>
  <c r="H25" i="5"/>
  <c r="H15" i="5"/>
  <c r="H8" i="5"/>
  <c r="H33" i="5"/>
  <c r="H31" i="5"/>
  <c r="H7" i="5"/>
  <c r="H37" i="5"/>
  <c r="H35" i="5"/>
  <c r="H20" i="5"/>
  <c r="H17" i="5"/>
  <c r="R212" i="5" l="1"/>
  <c r="R186" i="5"/>
  <c r="R273" i="5"/>
  <c r="R107" i="5"/>
  <c r="R106" i="5"/>
  <c r="R86" i="5"/>
  <c r="R247" i="5"/>
  <c r="J19" i="5"/>
  <c r="L19" i="5"/>
  <c r="M11" i="5"/>
  <c r="J34" i="5"/>
  <c r="L34" i="5"/>
  <c r="M30" i="5"/>
  <c r="M14" i="5"/>
  <c r="L11" i="5"/>
  <c r="M23" i="5"/>
  <c r="L23" i="5"/>
  <c r="J30" i="5"/>
  <c r="L44" i="5"/>
  <c r="L5" i="5"/>
  <c r="J36" i="5"/>
  <c r="M36" i="5"/>
  <c r="R14" i="5"/>
  <c r="J39" i="5"/>
  <c r="J10" i="5"/>
  <c r="L43" i="5"/>
  <c r="L14" i="5"/>
  <c r="M10" i="5"/>
  <c r="J43" i="5"/>
  <c r="M26" i="5"/>
  <c r="L39" i="5"/>
  <c r="L26" i="5"/>
  <c r="L4" i="5"/>
  <c r="K4" i="5"/>
  <c r="M4" i="5"/>
  <c r="M41" i="5"/>
  <c r="L29" i="5"/>
  <c r="J29" i="5"/>
  <c r="L28" i="5"/>
  <c r="L41" i="5"/>
  <c r="J5" i="5"/>
  <c r="J28" i="5"/>
  <c r="J44" i="5"/>
  <c r="J32" i="5"/>
  <c r="M32" i="5"/>
  <c r="L32" i="5"/>
  <c r="L38" i="5"/>
  <c r="M38" i="5"/>
  <c r="J38" i="5"/>
  <c r="J22" i="5"/>
  <c r="M22" i="5"/>
  <c r="R183" i="5"/>
  <c r="R158" i="5"/>
  <c r="R131" i="5"/>
  <c r="R108" i="5"/>
  <c r="R81" i="5"/>
  <c r="R58" i="5"/>
  <c r="R34" i="5"/>
  <c r="L18" i="5"/>
  <c r="J18" i="5"/>
  <c r="M18" i="5"/>
  <c r="M17" i="5"/>
  <c r="J17" i="5"/>
  <c r="L17" i="5"/>
  <c r="M25" i="5"/>
  <c r="L25" i="5"/>
  <c r="J25" i="5"/>
  <c r="M24" i="5"/>
  <c r="J24" i="5"/>
  <c r="L24" i="5"/>
  <c r="L13" i="5"/>
  <c r="J13" i="5"/>
  <c r="M13" i="5"/>
  <c r="J15" i="5"/>
  <c r="M15" i="5"/>
  <c r="L15" i="5"/>
  <c r="L42" i="5"/>
  <c r="J42" i="5"/>
  <c r="M42" i="5"/>
  <c r="L6" i="5"/>
  <c r="J6" i="5"/>
  <c r="M6" i="5"/>
  <c r="M12" i="5"/>
  <c r="J12" i="5"/>
  <c r="L12" i="5"/>
  <c r="J21" i="5"/>
  <c r="L21" i="5"/>
  <c r="M21" i="5"/>
  <c r="M35" i="5"/>
  <c r="J35" i="5"/>
  <c r="L35" i="5"/>
  <c r="M37" i="5"/>
  <c r="L37" i="5"/>
  <c r="J37" i="5"/>
  <c r="L20" i="5"/>
  <c r="M20" i="5"/>
  <c r="J20" i="5"/>
  <c r="M40" i="5"/>
  <c r="L40" i="5"/>
  <c r="J40" i="5"/>
  <c r="J31" i="5"/>
  <c r="L31" i="5"/>
  <c r="M31" i="5"/>
  <c r="L27" i="5"/>
  <c r="J27" i="5"/>
  <c r="M27" i="5"/>
  <c r="M33" i="5"/>
  <c r="L33" i="5"/>
  <c r="J33" i="5"/>
  <c r="M9" i="5"/>
  <c r="J9" i="5"/>
  <c r="L9" i="5"/>
  <c r="L7" i="5"/>
  <c r="J7" i="5"/>
  <c r="M7" i="5"/>
  <c r="J8" i="5"/>
  <c r="M8" i="5"/>
  <c r="L8" i="5"/>
  <c r="J16" i="5"/>
  <c r="M16" i="5"/>
  <c r="L16" i="5"/>
  <c r="R214" i="5" l="1"/>
  <c r="R275" i="5"/>
  <c r="R274" i="5"/>
  <c r="R136" i="5"/>
  <c r="R111" i="5"/>
  <c r="R248" i="5"/>
  <c r="R61" i="5"/>
  <c r="R216" i="5"/>
  <c r="R16" i="5"/>
  <c r="R184" i="5"/>
  <c r="R159" i="5"/>
  <c r="R133" i="5"/>
  <c r="R109" i="5"/>
  <c r="R83" i="5"/>
  <c r="R59" i="5"/>
  <c r="R37" i="5"/>
  <c r="R250" i="5" l="1"/>
  <c r="R276" i="5"/>
  <c r="R63" i="5"/>
  <c r="R249" i="5"/>
  <c r="R217" i="5"/>
  <c r="R17" i="5"/>
  <c r="R187" i="5"/>
  <c r="R162" i="5"/>
  <c r="R134" i="5"/>
  <c r="R112" i="5"/>
  <c r="R84" i="5"/>
  <c r="R62" i="5"/>
  <c r="R39" i="5"/>
  <c r="R278" i="5" l="1"/>
  <c r="R251" i="5"/>
  <c r="R65" i="5"/>
  <c r="R218" i="5"/>
  <c r="R18" i="5"/>
  <c r="R189" i="5"/>
  <c r="R164" i="5"/>
  <c r="R137" i="5"/>
  <c r="R114" i="5"/>
  <c r="R87" i="5"/>
  <c r="R64" i="5"/>
  <c r="R41" i="5"/>
  <c r="R253" i="5" l="1"/>
  <c r="R90" i="5"/>
  <c r="R220" i="5"/>
  <c r="R20" i="5"/>
  <c r="R191" i="5"/>
  <c r="R166" i="5"/>
  <c r="R139" i="5"/>
  <c r="R116" i="5"/>
  <c r="R89" i="5"/>
  <c r="R66" i="5"/>
  <c r="R42" i="5"/>
  <c r="R221" i="5" l="1"/>
  <c r="R21" i="5"/>
  <c r="R192" i="5"/>
  <c r="R167" i="5"/>
  <c r="R141" i="5"/>
  <c r="R117" i="5"/>
  <c r="R91" i="5"/>
  <c r="R67" i="5"/>
  <c r="R43" i="5"/>
  <c r="R222" i="5" l="1"/>
  <c r="R22" i="5"/>
  <c r="R193" i="5"/>
  <c r="R168" i="5"/>
  <c r="R142" i="5"/>
  <c r="R118" i="5"/>
  <c r="R92" i="5"/>
  <c r="R68" i="5"/>
  <c r="R45" i="5"/>
  <c r="R225" i="5" l="1"/>
  <c r="R223" i="5"/>
  <c r="R23" i="5"/>
  <c r="R195" i="5"/>
  <c r="R170" i="5"/>
  <c r="R143" i="5"/>
  <c r="R120" i="5"/>
  <c r="R93" i="5"/>
  <c r="R70" i="5"/>
  <c r="R46" i="5"/>
  <c r="R224" i="5" l="1"/>
  <c r="R24" i="5"/>
  <c r="R196" i="5"/>
  <c r="R171" i="5"/>
  <c r="R145" i="5"/>
  <c r="R121" i="5"/>
  <c r="R95" i="5"/>
  <c r="R71" i="5"/>
  <c r="R47" i="5"/>
  <c r="R100" i="5" l="1"/>
  <c r="R27" i="5"/>
  <c r="R50" i="5"/>
  <c r="R226" i="5"/>
  <c r="R228" i="5"/>
  <c r="R28" i="5"/>
  <c r="R26" i="5"/>
  <c r="R197" i="5"/>
  <c r="R172" i="5"/>
  <c r="R146" i="5"/>
  <c r="R122" i="5"/>
  <c r="R96" i="5"/>
  <c r="R72" i="5"/>
  <c r="R48" i="5"/>
  <c r="R175" i="5" l="1"/>
  <c r="R198" i="5"/>
  <c r="R173" i="5"/>
  <c r="R147" i="5"/>
  <c r="R123" i="5"/>
  <c r="R97" i="5"/>
  <c r="R73" i="5"/>
  <c r="R49" i="5"/>
  <c r="R200" i="5" l="1"/>
  <c r="R150" i="5"/>
  <c r="R199" i="5"/>
  <c r="R174" i="5"/>
  <c r="R148" i="5"/>
  <c r="R124" i="5"/>
  <c r="R98" i="5"/>
  <c r="R74" i="5"/>
  <c r="R51" i="5"/>
  <c r="R53" i="5" l="1"/>
  <c r="R201" i="5"/>
  <c r="R203" i="5"/>
  <c r="R176" i="5"/>
  <c r="R149" i="5"/>
  <c r="R126" i="5"/>
  <c r="R99" i="5"/>
  <c r="R76" i="5"/>
  <c r="R78" i="5"/>
  <c r="R178" i="5" l="1"/>
  <c r="R128" i="5"/>
  <c r="R151" i="5"/>
  <c r="R101" i="5"/>
  <c r="R153" i="5" l="1"/>
  <c r="R103" i="5"/>
</calcChain>
</file>

<file path=xl/sharedStrings.xml><?xml version="1.0" encoding="utf-8"?>
<sst xmlns="http://schemas.openxmlformats.org/spreadsheetml/2006/main" count="1005" uniqueCount="156">
  <si>
    <t>DAMMAM</t>
  </si>
  <si>
    <t>MUMBAI</t>
  </si>
  <si>
    <t>SUEZ CANAL</t>
  </si>
  <si>
    <t>HOUSTON</t>
  </si>
  <si>
    <t>WILMINGTON</t>
  </si>
  <si>
    <t>BALTIMORE</t>
  </si>
  <si>
    <t>GENOA EB</t>
  </si>
  <si>
    <t>ALEXANDRIA-EB</t>
  </si>
  <si>
    <t>JEDDAH-EB</t>
  </si>
  <si>
    <t>DJIBOUTI</t>
  </si>
  <si>
    <t>JEBEL ALI</t>
  </si>
  <si>
    <t>ABU DHABI</t>
  </si>
  <si>
    <t>BAHRI YANBU</t>
  </si>
  <si>
    <t>ETA</t>
  </si>
  <si>
    <t>BAHRI JEDDAH</t>
  </si>
  <si>
    <t>BAHRI ABHA</t>
  </si>
  <si>
    <t>SUNNY POINT</t>
  </si>
  <si>
    <t>SALVADOR</t>
  </si>
  <si>
    <t>PENSACOLA, FL</t>
  </si>
  <si>
    <t>BAHRI HOFUF</t>
  </si>
  <si>
    <t>SOHAR</t>
  </si>
  <si>
    <t>ENNORE, CHENNAI</t>
  </si>
  <si>
    <t>ISKENDERUN, TURKEY</t>
  </si>
  <si>
    <t>NABHF020</t>
  </si>
  <si>
    <t>NABYN020</t>
  </si>
  <si>
    <t>NABJE020</t>
  </si>
  <si>
    <t>NABAB023</t>
  </si>
  <si>
    <t>NABTB019</t>
  </si>
  <si>
    <t>NABHF021</t>
  </si>
  <si>
    <t>BAHRI JAZAN</t>
  </si>
  <si>
    <t>NABJZ020</t>
  </si>
  <si>
    <t>NABJZ021</t>
  </si>
  <si>
    <t>Port</t>
  </si>
  <si>
    <t>Vessel</t>
  </si>
  <si>
    <t>Port Sudan</t>
  </si>
  <si>
    <t>Dar Es Salam</t>
  </si>
  <si>
    <t>Mombasa</t>
  </si>
  <si>
    <t>Massawa</t>
  </si>
  <si>
    <t>Shuaiba</t>
  </si>
  <si>
    <t>Bahrain</t>
  </si>
  <si>
    <t>Umm Qasr</t>
  </si>
  <si>
    <t>Helper 3</t>
  </si>
  <si>
    <t>Helper 2</t>
  </si>
  <si>
    <t>Helper 1</t>
  </si>
  <si>
    <t>Unique List</t>
  </si>
  <si>
    <t>A2</t>
  </si>
  <si>
    <t>A3</t>
  </si>
  <si>
    <t>A4</t>
  </si>
  <si>
    <t>A5</t>
  </si>
  <si>
    <t>A6</t>
  </si>
  <si>
    <t>A7</t>
  </si>
  <si>
    <t>Trapper</t>
  </si>
  <si>
    <t>Glovis</t>
  </si>
  <si>
    <t>Kobe</t>
  </si>
  <si>
    <t>CMA</t>
  </si>
  <si>
    <t>HHM</t>
  </si>
  <si>
    <t>POD ETA</t>
  </si>
  <si>
    <t>POL ETA</t>
  </si>
  <si>
    <t>22/10/2020</t>
  </si>
  <si>
    <t>List of Ports</t>
  </si>
  <si>
    <t>PORT</t>
  </si>
  <si>
    <t>Voyage</t>
  </si>
  <si>
    <t>-</t>
  </si>
  <si>
    <t>SALVADOR, BRAZIL</t>
  </si>
  <si>
    <t>HOUSTON, TX</t>
  </si>
  <si>
    <t>BALTIMORE, MD</t>
  </si>
  <si>
    <t>DAMMAM - Start Voyage</t>
  </si>
  <si>
    <t>DAMMAM - End Voyage</t>
  </si>
  <si>
    <t>NABYN021</t>
  </si>
  <si>
    <t>VERACRUZ</t>
  </si>
  <si>
    <t>Terminal</t>
  </si>
  <si>
    <t>Stevedoring</t>
  </si>
  <si>
    <t>Ports Information</t>
  </si>
  <si>
    <t>Cargo Type</t>
  </si>
  <si>
    <t>Ports America Lot 1600 DMT</t>
  </si>
  <si>
    <t>Ports America Shed 12 DMT</t>
  </si>
  <si>
    <t>FCL</t>
  </si>
  <si>
    <t>BBK / ROR</t>
  </si>
  <si>
    <t>Schroder Marine Services</t>
  </si>
  <si>
    <t xml:space="preserve">BBK/ROR </t>
  </si>
  <si>
    <t>Metro Ports</t>
  </si>
  <si>
    <t>FCL / BBK / ROR</t>
  </si>
  <si>
    <t xml:space="preserve">Pate Stevedore  </t>
  </si>
  <si>
    <t>Dundalk Marine Terminal</t>
  </si>
  <si>
    <t>C. Steinweg – GMT Srl</t>
  </si>
  <si>
    <t>Genoa Metal Terminal</t>
  </si>
  <si>
    <t>Central Terminal</t>
  </si>
  <si>
    <t>UTC co.</t>
  </si>
  <si>
    <t xml:space="preserve">General Cargo Terminal (T1 Area) </t>
  </si>
  <si>
    <t>DP World</t>
  </si>
  <si>
    <t>DORALEH MULTIPURPOSE PORT (DMP)</t>
  </si>
  <si>
    <t>DMP</t>
  </si>
  <si>
    <t>Northern Multi-Purpose Terminal</t>
  </si>
  <si>
    <t>Mansour AL Mosaid CO.</t>
  </si>
  <si>
    <t>Auto terminal</t>
  </si>
  <si>
    <t>JAMS HR solutions / Emirates stevedoring / Emirates National Est. / MICCO</t>
  </si>
  <si>
    <t xml:space="preserve">Quay # 40 </t>
  </si>
  <si>
    <t>EVGE Egypt</t>
  </si>
  <si>
    <t>İskenderun limak Port</t>
  </si>
  <si>
    <t xml:space="preserve">Imak Port / KALKAVAN </t>
  </si>
  <si>
    <t>General Cargo Berth</t>
  </si>
  <si>
    <t>Success Shipping Services (Chennai) Pvt Ltd</t>
  </si>
  <si>
    <t>North Side City Docks / Dock 31</t>
  </si>
  <si>
    <t>Commercial Quay , Berth 03 / 04</t>
  </si>
  <si>
    <t xml:space="preserve">Intermaritima Operadora Portuaria </t>
  </si>
  <si>
    <t>Indira Dock , Ballard Pier Extension ( BPX outer berth).</t>
  </si>
  <si>
    <t>INDIRA CONTAINER TERMINAL Pvt Ltd</t>
  </si>
  <si>
    <t xml:space="preserve">Mumbai Port Trust  </t>
  </si>
  <si>
    <t>M/S. Bulk Cargo Conveyor</t>
  </si>
  <si>
    <t xml:space="preserve">C. Steinweg Oman </t>
  </si>
  <si>
    <t>C. Steinweg Oman LLC</t>
  </si>
  <si>
    <t>NABJE021</t>
  </si>
  <si>
    <t>BRUNSWICK, GA</t>
  </si>
  <si>
    <t>DURBAN</t>
  </si>
  <si>
    <t>EVERGLADES, FL</t>
  </si>
  <si>
    <t>NABAB024</t>
  </si>
  <si>
    <t>BEIRUT</t>
  </si>
  <si>
    <t>UMM QSAR</t>
  </si>
  <si>
    <t>NABTB020</t>
  </si>
  <si>
    <r>
      <t>DAMMAM-</t>
    </r>
    <r>
      <rPr>
        <b/>
        <sz val="8"/>
        <color theme="0"/>
        <rFont val="Calibri"/>
        <family val="2"/>
        <scheme val="minor"/>
      </rPr>
      <t>Voyage End</t>
    </r>
  </si>
  <si>
    <r>
      <t>DAMMAM-</t>
    </r>
    <r>
      <rPr>
        <b/>
        <sz val="8"/>
        <color theme="0"/>
        <rFont val="Calibri"/>
        <family val="2"/>
        <scheme val="minor"/>
      </rPr>
      <t>Voyage Start</t>
    </r>
  </si>
  <si>
    <t>SHANGHAI</t>
  </si>
  <si>
    <t>NABJE22</t>
  </si>
  <si>
    <t>Shanghai Haitong International Terminal Co., Ltd</t>
  </si>
  <si>
    <t>NABAB025</t>
  </si>
  <si>
    <t>WILMINGTON, NC</t>
  </si>
  <si>
    <t>MUMBAI*</t>
  </si>
  <si>
    <t>VERACRUZ, MX*</t>
  </si>
  <si>
    <t>SUNNY POINT, NC*</t>
  </si>
  <si>
    <t>NABHF023</t>
  </si>
  <si>
    <t>BAHRI TABUK</t>
  </si>
  <si>
    <t>NABJZ023</t>
  </si>
  <si>
    <t>NABYN023</t>
  </si>
  <si>
    <t>KANDLA, INDAI*</t>
  </si>
  <si>
    <t>NABTB021</t>
  </si>
  <si>
    <t>NABJE23</t>
  </si>
  <si>
    <t>Shanghai Haitong International</t>
  </si>
  <si>
    <t>SPCT, Vietnam</t>
  </si>
  <si>
    <t>NABAB026</t>
  </si>
  <si>
    <t>NABHF024</t>
  </si>
  <si>
    <t>SANTOS, BRAZIL</t>
  </si>
  <si>
    <t>TAICANG, CHINA</t>
  </si>
  <si>
    <t>SUZHOU MODERN TERMINAL LIMITED (SMTL)</t>
  </si>
  <si>
    <t>SPCT, VIETNAM</t>
  </si>
  <si>
    <t xml:space="preserve">SAIGON PREMIER CONTAINER TERMINAL </t>
  </si>
  <si>
    <t>BBK/ FCL/ ROR</t>
  </si>
  <si>
    <t>SAGUNTO</t>
  </si>
  <si>
    <t>SHUAIBA, KUWAIT</t>
  </si>
  <si>
    <t>NABJZ024</t>
  </si>
  <si>
    <t>PIRAEUS</t>
  </si>
  <si>
    <t>YANBU</t>
  </si>
  <si>
    <t>KHALIFA BIN SALMAN, BH</t>
  </si>
  <si>
    <t xml:space="preserve">      Week 47</t>
  </si>
  <si>
    <t>HAMAD, QATAR</t>
  </si>
  <si>
    <t>LA SPEZIA</t>
  </si>
  <si>
    <t xml:space="preserve">GENOA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</si>
</sst>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rgb="FFFF684B"/>
      <name val="Calibri"/>
      <family val="2"/>
      <scheme val="minor"/>
    </font>
    <font>
      <b/>
      <sz val="10"/>
      <color rgb="FF0077AA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7AA"/>
        <bgColor indexed="64"/>
      </patternFill>
    </fill>
    <fill>
      <patternFill patternType="solid">
        <fgColor rgb="FFFF68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B"/>
        <bgColor indexed="64"/>
      </patternFill>
    </fill>
  </fills>
  <borders count="11">
    <border>
      <left/>
      <right/>
      <top/>
      <bottom/>
      <diagonal/>
    </border>
    <border>
      <left style="dotted">
        <color rgb="FFFBFBFB"/>
      </left>
      <right style="dotted">
        <color rgb="FFFBFBFB"/>
      </right>
      <top style="dotted">
        <color rgb="FFFBFBFB"/>
      </top>
      <bottom style="dotted">
        <color rgb="FFFBFBFB"/>
      </bottom>
      <diagonal/>
    </border>
    <border>
      <left style="dotted">
        <color rgb="FFFBFBFB"/>
      </left>
      <right/>
      <top style="dotted">
        <color rgb="FFFBFBFB"/>
      </top>
      <bottom style="dotted">
        <color rgb="FFFBFBFB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rgb="FFFBFBFB"/>
      </top>
      <bottom style="dotted">
        <color rgb="FFFBFBFB"/>
      </bottom>
      <diagonal/>
    </border>
    <border>
      <left/>
      <right style="dotted">
        <color rgb="FFFBFBFB"/>
      </right>
      <top style="dotted">
        <color rgb="FFFBFBFB"/>
      </top>
      <bottom style="dotted">
        <color rgb="FFFBFBFB"/>
      </bottom>
      <diagonal/>
    </border>
    <border>
      <left style="dotted">
        <color rgb="FFFBFBFB"/>
      </left>
      <right style="dotted">
        <color theme="0" tint="-0.34998626667073579"/>
      </right>
      <top style="dotted">
        <color rgb="FFFBFBFB"/>
      </top>
      <bottom/>
      <diagonal/>
    </border>
    <border>
      <left style="dotted">
        <color rgb="FFFBFBFB"/>
      </left>
      <right style="dotted">
        <color theme="0" tint="-0.34998626667073579"/>
      </right>
      <top/>
      <bottom style="dotted">
        <color rgb="FFFBFBFB"/>
      </bottom>
      <diagonal/>
    </border>
    <border>
      <left style="dotted">
        <color theme="0" tint="-0.34998626667073579"/>
      </left>
      <right style="dotted">
        <color rgb="FFFBFBFB"/>
      </right>
      <top style="dotted">
        <color theme="0" tint="-0.34998626667073579"/>
      </top>
      <bottom style="dotted">
        <color rgb="FFFBFBFB"/>
      </bottom>
      <diagonal/>
    </border>
    <border>
      <left style="dotted">
        <color theme="0" tint="-0.34998626667073579"/>
      </left>
      <right style="dotted">
        <color rgb="FFFBFBFB"/>
      </right>
      <top style="dotted">
        <color rgb="FFFBFBFB"/>
      </top>
      <bottom style="dotted">
        <color rgb="FFFBFBFB"/>
      </bottom>
      <diagonal/>
    </border>
    <border>
      <left style="dotted">
        <color rgb="FFFBFBFB"/>
      </left>
      <right/>
      <top/>
      <bottom style="dotted">
        <color rgb="FFFBFBFB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0" borderId="0" xfId="0" applyFont="1"/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0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4" fontId="0" fillId="2" borderId="0" xfId="0" applyNumberFormat="1" applyFont="1" applyFill="1" applyBorder="1"/>
    <xf numFmtId="0" fontId="9" fillId="4" borderId="1" xfId="0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/>
    </xf>
    <xf numFmtId="165" fontId="5" fillId="2" borderId="3" xfId="0" applyNumberFormat="1" applyFont="1" applyFill="1" applyBorder="1" applyAlignment="1">
      <alignment horizontal="center" vertical="center"/>
    </xf>
    <xf numFmtId="165" fontId="5" fillId="6" borderId="3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254"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  <dxf>
      <font>
        <color rgb="FF00B050"/>
      </font>
    </dxf>
    <dxf>
      <font>
        <strike/>
        <color rgb="FFFF684B"/>
      </font>
    </dxf>
    <dxf>
      <font>
        <color rgb="FF0077AA"/>
      </font>
    </dxf>
    <dxf>
      <font>
        <color rgb="FFFF6850"/>
      </font>
    </dxf>
  </dxfs>
  <tableStyles count="0" defaultTableStyle="TableStyleMedium2" defaultPivotStyle="PivotStyleLight16"/>
  <colors>
    <mruColors>
      <color rgb="FF0077AA"/>
      <color rgb="FFFF6850"/>
      <color rgb="FFFBFBFB"/>
      <color rgb="FFFF684B"/>
      <color rgb="FFFFFFCC"/>
      <color rgb="FFA8A8A8"/>
      <color rgb="FFFF6855"/>
      <color rgb="FFFF6864"/>
      <color rgb="FFFF683C"/>
      <color rgb="FFFF77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28577</xdr:colOff>
      <xdr:row>0</xdr:row>
      <xdr:rowOff>9391</xdr:rowOff>
    </xdr:from>
    <xdr:ext cx="404811" cy="504957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7" y="9391"/>
          <a:ext cx="404811" cy="50495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9525</xdr:rowOff>
    </xdr:from>
    <xdr:ext cx="404811" cy="50495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"/>
          <a:ext cx="404811" cy="5049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B0F5-14DB-4761-A97A-3229E3AE395C}">
  <sheetPr codeName="Sheet1">
    <pageSetUpPr fitToPage="1"/>
  </sheetPr>
  <dimension ref="A1:M35"/>
  <sheetViews>
    <sheetView showGridLines="0" tabSelected="1" zoomScaleNormal="100" workbookViewId="0">
      <pane xSplit="1" topLeftCell="B1" activePane="topRight" state="frozen"/>
      <selection pane="topRight" activeCell="B36" sqref="B36"/>
    </sheetView>
  </sheetViews>
  <sheetFormatPr defaultRowHeight="14.5" x14ac:dyDescent="0.35"/>
  <cols>
    <col min="1" max="1" width="23.81640625" bestFit="1" customWidth="1"/>
    <col min="2" max="2" width="13.453125" bestFit="1" customWidth="1"/>
    <col min="3" max="4" width="13.1796875" bestFit="1" customWidth="1"/>
    <col min="5" max="5" width="13.81640625" bestFit="1" customWidth="1"/>
    <col min="6" max="6" width="13.1796875" bestFit="1" customWidth="1"/>
    <col min="7" max="7" width="13.453125" bestFit="1" customWidth="1"/>
    <col min="8" max="10" width="13.81640625" bestFit="1" customWidth="1"/>
    <col min="11" max="11" width="12.1796875" bestFit="1" customWidth="1"/>
  </cols>
  <sheetData>
    <row r="1" spans="1:13" ht="22.5" customHeight="1" x14ac:dyDescent="0.35">
      <c r="A1" s="21" t="s">
        <v>152</v>
      </c>
      <c r="B1" s="1" t="s">
        <v>14</v>
      </c>
      <c r="C1" s="1" t="s">
        <v>15</v>
      </c>
      <c r="D1" s="1" t="s">
        <v>19</v>
      </c>
      <c r="E1" s="1" t="s">
        <v>12</v>
      </c>
      <c r="F1" s="1" t="s">
        <v>29</v>
      </c>
      <c r="G1" s="1" t="s">
        <v>130</v>
      </c>
      <c r="H1" s="1" t="s">
        <v>14</v>
      </c>
      <c r="I1" s="1" t="s">
        <v>15</v>
      </c>
      <c r="J1" s="1" t="s">
        <v>19</v>
      </c>
      <c r="K1" s="1" t="s">
        <v>29</v>
      </c>
    </row>
    <row r="2" spans="1:13" ht="18" customHeight="1" x14ac:dyDescent="0.35">
      <c r="A2" s="22"/>
      <c r="B2" s="1" t="s">
        <v>122</v>
      </c>
      <c r="C2" s="1" t="s">
        <v>124</v>
      </c>
      <c r="D2" s="1" t="s">
        <v>129</v>
      </c>
      <c r="E2" s="1" t="s">
        <v>132</v>
      </c>
      <c r="F2" s="1" t="s">
        <v>131</v>
      </c>
      <c r="G2" s="1" t="s">
        <v>134</v>
      </c>
      <c r="H2" s="1" t="s">
        <v>135</v>
      </c>
      <c r="I2" s="1" t="s">
        <v>138</v>
      </c>
      <c r="J2" s="1" t="s">
        <v>139</v>
      </c>
      <c r="K2" s="1" t="s">
        <v>148</v>
      </c>
    </row>
    <row r="3" spans="1:13" ht="15" customHeight="1" x14ac:dyDescent="0.35">
      <c r="A3" s="2">
        <v>44525</v>
      </c>
      <c r="B3" s="1" t="s">
        <v>13</v>
      </c>
      <c r="C3" s="1" t="s">
        <v>13</v>
      </c>
      <c r="D3" s="1" t="s">
        <v>13</v>
      </c>
      <c r="E3" s="1" t="s">
        <v>13</v>
      </c>
      <c r="F3" s="1" t="s">
        <v>13</v>
      </c>
      <c r="G3" s="1" t="s">
        <v>13</v>
      </c>
      <c r="H3" s="1" t="s">
        <v>13</v>
      </c>
      <c r="I3" s="1" t="s">
        <v>13</v>
      </c>
      <c r="J3" s="1" t="s">
        <v>13</v>
      </c>
      <c r="K3" s="1" t="s">
        <v>13</v>
      </c>
    </row>
    <row r="4" spans="1:13" ht="14.5" customHeight="1" x14ac:dyDescent="0.35">
      <c r="A4" s="3" t="s">
        <v>120</v>
      </c>
      <c r="B4" s="18">
        <v>44351</v>
      </c>
      <c r="C4" s="18">
        <v>44379</v>
      </c>
      <c r="D4" s="18">
        <v>44406</v>
      </c>
      <c r="E4" s="18">
        <v>44451</v>
      </c>
      <c r="F4" s="18">
        <v>44428</v>
      </c>
      <c r="G4" s="18">
        <v>44469</v>
      </c>
      <c r="H4" s="18">
        <f>B35</f>
        <v>44526</v>
      </c>
      <c r="I4" s="18">
        <f>C35</f>
        <v>44537</v>
      </c>
      <c r="J4" s="18">
        <f>D35</f>
        <v>44554</v>
      </c>
      <c r="K4" s="18">
        <f>F35</f>
        <v>44608</v>
      </c>
    </row>
    <row r="5" spans="1:13" ht="14.5" customHeight="1" x14ac:dyDescent="0.35">
      <c r="A5" s="3" t="s">
        <v>133</v>
      </c>
      <c r="B5" s="17" t="s">
        <v>62</v>
      </c>
      <c r="C5" s="17" t="s">
        <v>62</v>
      </c>
      <c r="D5" s="17" t="s">
        <v>62</v>
      </c>
      <c r="E5" s="17" t="s">
        <v>62</v>
      </c>
      <c r="F5" s="17">
        <f>F4+5</f>
        <v>44433</v>
      </c>
      <c r="G5" s="17" t="s">
        <v>62</v>
      </c>
      <c r="H5" s="17" t="s">
        <v>62</v>
      </c>
      <c r="I5" s="17" t="s">
        <v>62</v>
      </c>
      <c r="J5" s="17" t="s">
        <v>62</v>
      </c>
      <c r="K5" s="17" t="s">
        <v>62</v>
      </c>
    </row>
    <row r="6" spans="1:13" ht="14.5" customHeight="1" x14ac:dyDescent="0.35">
      <c r="A6" s="3" t="s">
        <v>126</v>
      </c>
      <c r="B6" s="18">
        <f>B4+11</f>
        <v>44362</v>
      </c>
      <c r="C6" s="18">
        <f>C4+8</f>
        <v>44387</v>
      </c>
      <c r="D6" s="18" t="s">
        <v>62</v>
      </c>
      <c r="E6" s="18" t="s">
        <v>62</v>
      </c>
      <c r="F6" s="18">
        <f>F5+4</f>
        <v>44437</v>
      </c>
      <c r="G6" s="18">
        <f>G4+5</f>
        <v>44474</v>
      </c>
      <c r="H6" s="18" t="s">
        <v>62</v>
      </c>
      <c r="I6" s="18">
        <f>I4+6</f>
        <v>44543</v>
      </c>
      <c r="J6" s="18" t="s">
        <v>62</v>
      </c>
      <c r="K6" s="18" t="s">
        <v>62</v>
      </c>
    </row>
    <row r="7" spans="1:13" ht="14.5" customHeight="1" x14ac:dyDescent="0.35">
      <c r="A7" s="3" t="s">
        <v>121</v>
      </c>
      <c r="B7" s="17">
        <f>B6+18</f>
        <v>44380</v>
      </c>
      <c r="C7" s="17">
        <v>44407</v>
      </c>
      <c r="D7" s="17">
        <v>44425</v>
      </c>
      <c r="E7" s="17">
        <f>E4+20</f>
        <v>44471</v>
      </c>
      <c r="F7" s="17">
        <f>F6+19</f>
        <v>44456</v>
      </c>
      <c r="G7" s="17">
        <f>G6+21</f>
        <v>44495</v>
      </c>
      <c r="H7" s="17">
        <f>H4+18</f>
        <v>44544</v>
      </c>
      <c r="I7" s="17">
        <f>I6+21</f>
        <v>44564</v>
      </c>
      <c r="J7" s="17">
        <f>J4+24</f>
        <v>44578</v>
      </c>
      <c r="K7" s="17">
        <f>K4+24</f>
        <v>44632</v>
      </c>
    </row>
    <row r="8" spans="1:13" ht="14.5" customHeight="1" x14ac:dyDescent="0.35">
      <c r="A8" s="3" t="s">
        <v>141</v>
      </c>
      <c r="B8" s="17" t="s">
        <v>62</v>
      </c>
      <c r="C8" s="17" t="s">
        <v>62</v>
      </c>
      <c r="D8" s="17" t="s">
        <v>62</v>
      </c>
      <c r="E8" s="17" t="s">
        <v>62</v>
      </c>
      <c r="F8" s="17">
        <f>F7+10</f>
        <v>44466</v>
      </c>
      <c r="G8" s="17">
        <f>G7+8</f>
        <v>44503</v>
      </c>
      <c r="H8" s="17">
        <f>H7+5</f>
        <v>44549</v>
      </c>
      <c r="I8" s="17">
        <f>I7+5</f>
        <v>44569</v>
      </c>
      <c r="J8" s="17">
        <f>J7+5</f>
        <v>44583</v>
      </c>
      <c r="K8" s="17">
        <f>K7+5</f>
        <v>44637</v>
      </c>
      <c r="M8" s="20"/>
    </row>
    <row r="9" spans="1:13" ht="14.5" customHeight="1" x14ac:dyDescent="0.35">
      <c r="A9" s="3" t="s">
        <v>137</v>
      </c>
      <c r="B9" s="17">
        <v>44394</v>
      </c>
      <c r="C9" s="17">
        <f>C7+16</f>
        <v>44423</v>
      </c>
      <c r="D9" s="17">
        <f>D7+22</f>
        <v>44447</v>
      </c>
      <c r="E9" s="17">
        <f>E7+16</f>
        <v>44487</v>
      </c>
      <c r="F9" s="17">
        <f>F8+10</f>
        <v>44476</v>
      </c>
      <c r="G9" s="17">
        <f>G8+10</f>
        <v>44513</v>
      </c>
      <c r="H9" s="17">
        <f>H8+10</f>
        <v>44559</v>
      </c>
      <c r="I9" s="17">
        <f>I8+9</f>
        <v>44578</v>
      </c>
      <c r="J9" s="17">
        <f>J8+10</f>
        <v>44593</v>
      </c>
      <c r="K9" s="17">
        <f>K8+10</f>
        <v>44647</v>
      </c>
    </row>
    <row r="10" spans="1:13" ht="14.5" customHeight="1" x14ac:dyDescent="0.35">
      <c r="A10" s="3" t="s">
        <v>21</v>
      </c>
      <c r="B10" s="17">
        <f>B9+9</f>
        <v>44403</v>
      </c>
      <c r="C10" s="17">
        <f t="shared" ref="C10:J10" si="0">C9+8</f>
        <v>44431</v>
      </c>
      <c r="D10" s="17">
        <f t="shared" si="0"/>
        <v>44455</v>
      </c>
      <c r="E10" s="17">
        <f>E9+9</f>
        <v>44496</v>
      </c>
      <c r="F10" s="17">
        <f t="shared" si="0"/>
        <v>44484</v>
      </c>
      <c r="G10" s="17">
        <f>G9+9</f>
        <v>44522</v>
      </c>
      <c r="H10" s="17">
        <f t="shared" si="0"/>
        <v>44567</v>
      </c>
      <c r="I10" s="17">
        <f>I9+7</f>
        <v>44585</v>
      </c>
      <c r="J10" s="17">
        <f t="shared" si="0"/>
        <v>44601</v>
      </c>
      <c r="K10" s="17">
        <f t="shared" ref="K10" si="1">K9+8</f>
        <v>44655</v>
      </c>
    </row>
    <row r="11" spans="1:13" ht="14.5" customHeight="1" x14ac:dyDescent="0.35">
      <c r="A11" s="3" t="s">
        <v>113</v>
      </c>
      <c r="B11" s="18">
        <f>B10+15</f>
        <v>44418</v>
      </c>
      <c r="C11" s="18">
        <f>C10+14</f>
        <v>44445</v>
      </c>
      <c r="D11" s="18">
        <f>D10+12</f>
        <v>44467</v>
      </c>
      <c r="E11" s="18">
        <f>E10+16</f>
        <v>44512</v>
      </c>
      <c r="F11" s="18">
        <f>F10+13</f>
        <v>44497</v>
      </c>
      <c r="G11" s="18">
        <f>G10+18</f>
        <v>44540</v>
      </c>
      <c r="H11" s="18">
        <f>H10+13</f>
        <v>44580</v>
      </c>
      <c r="I11" s="18">
        <f>I10+13</f>
        <v>44598</v>
      </c>
      <c r="J11" s="18">
        <f>J10+15</f>
        <v>44616</v>
      </c>
      <c r="K11" s="18">
        <f>K10+15</f>
        <v>44670</v>
      </c>
    </row>
    <row r="12" spans="1:13" ht="14.5" customHeight="1" x14ac:dyDescent="0.35">
      <c r="A12" s="3" t="s">
        <v>140</v>
      </c>
      <c r="B12" s="18">
        <f>B11+15</f>
        <v>44433</v>
      </c>
      <c r="C12" s="18" t="s">
        <v>62</v>
      </c>
      <c r="D12" s="18" t="s">
        <v>62</v>
      </c>
      <c r="E12" s="18" t="s">
        <v>62</v>
      </c>
      <c r="F12" s="18" t="s">
        <v>62</v>
      </c>
      <c r="G12" s="18" t="s">
        <v>62</v>
      </c>
      <c r="H12" s="18" t="s">
        <v>62</v>
      </c>
      <c r="I12" s="18" t="s">
        <v>62</v>
      </c>
      <c r="J12" s="18" t="s">
        <v>62</v>
      </c>
      <c r="K12" s="18" t="s">
        <v>62</v>
      </c>
      <c r="M12" s="20"/>
    </row>
    <row r="13" spans="1:13" ht="14.5" customHeight="1" x14ac:dyDescent="0.35">
      <c r="A13" s="3" t="s">
        <v>63</v>
      </c>
      <c r="B13" s="17">
        <f>B12+9</f>
        <v>44442</v>
      </c>
      <c r="C13" s="17">
        <f>C11+15</f>
        <v>44460</v>
      </c>
      <c r="D13" s="17">
        <f>D11+12</f>
        <v>44479</v>
      </c>
      <c r="E13" s="17">
        <f>E11+14</f>
        <v>44526</v>
      </c>
      <c r="F13" s="17">
        <f>F11+14</f>
        <v>44511</v>
      </c>
      <c r="G13" s="17">
        <f>G11+16</f>
        <v>44556</v>
      </c>
      <c r="H13" s="17">
        <f>H11+12</f>
        <v>44592</v>
      </c>
      <c r="I13" s="17">
        <f>I11+13</f>
        <v>44611</v>
      </c>
      <c r="J13" s="17">
        <f>J11+13</f>
        <v>44629</v>
      </c>
      <c r="K13" s="17">
        <f>K11+13</f>
        <v>44683</v>
      </c>
    </row>
    <row r="14" spans="1:13" ht="14.5" customHeight="1" x14ac:dyDescent="0.35">
      <c r="A14" s="3" t="s">
        <v>127</v>
      </c>
      <c r="B14" s="18" t="s">
        <v>62</v>
      </c>
      <c r="C14" s="18" t="s">
        <v>62</v>
      </c>
      <c r="D14" s="18" t="s">
        <v>62</v>
      </c>
      <c r="E14" s="18" t="s">
        <v>62</v>
      </c>
      <c r="F14" s="18" t="s">
        <v>62</v>
      </c>
      <c r="G14" s="18" t="s">
        <v>62</v>
      </c>
      <c r="H14" s="18" t="s">
        <v>62</v>
      </c>
      <c r="I14" s="18"/>
      <c r="J14" s="18"/>
      <c r="K14" s="18"/>
      <c r="M14" s="20"/>
    </row>
    <row r="15" spans="1:13" ht="14.5" customHeight="1" x14ac:dyDescent="0.35">
      <c r="A15" s="3" t="s">
        <v>18</v>
      </c>
      <c r="B15" s="17">
        <f>B16+9</f>
        <v>44468</v>
      </c>
      <c r="C15" s="17">
        <f>C16+7</f>
        <v>44485</v>
      </c>
      <c r="D15" s="17">
        <f>D13+19</f>
        <v>44498</v>
      </c>
      <c r="E15" s="17">
        <f>E13+13</f>
        <v>44539</v>
      </c>
      <c r="F15" s="17">
        <v>44551</v>
      </c>
      <c r="G15" s="17">
        <f>G13+16</f>
        <v>44572</v>
      </c>
      <c r="H15" s="17">
        <f>H13+14</f>
        <v>44606</v>
      </c>
      <c r="I15" s="17">
        <f>I13+15</f>
        <v>44626</v>
      </c>
      <c r="J15" s="17">
        <f>J13+15</f>
        <v>44644</v>
      </c>
      <c r="K15" s="17">
        <f>K13+15</f>
        <v>44698</v>
      </c>
    </row>
    <row r="16" spans="1:13" ht="14.5" customHeight="1" x14ac:dyDescent="0.35">
      <c r="A16" s="3" t="s">
        <v>64</v>
      </c>
      <c r="B16" s="18">
        <f>B13+17</f>
        <v>44459</v>
      </c>
      <c r="C16" s="18">
        <f>C13+18</f>
        <v>44478</v>
      </c>
      <c r="D16" s="18">
        <f>D15+4</f>
        <v>44502</v>
      </c>
      <c r="E16" s="18">
        <f>E15+2</f>
        <v>44541</v>
      </c>
      <c r="F16" s="18">
        <f t="shared" ref="F16:J16" si="2">F15+3</f>
        <v>44554</v>
      </c>
      <c r="G16" s="18">
        <f t="shared" si="2"/>
        <v>44575</v>
      </c>
      <c r="H16" s="18">
        <f t="shared" si="2"/>
        <v>44609</v>
      </c>
      <c r="I16" s="18">
        <f t="shared" si="2"/>
        <v>44629</v>
      </c>
      <c r="J16" s="18">
        <f t="shared" si="2"/>
        <v>44647</v>
      </c>
      <c r="K16" s="18">
        <f t="shared" ref="K16" si="3">K15+3</f>
        <v>44701</v>
      </c>
    </row>
    <row r="17" spans="1:13" ht="14.5" customHeight="1" x14ac:dyDescent="0.35">
      <c r="A17" s="3" t="s">
        <v>112</v>
      </c>
      <c r="B17" s="17" t="s">
        <v>62</v>
      </c>
      <c r="C17" s="17">
        <f>C15+4</f>
        <v>44489</v>
      </c>
      <c r="D17" s="17">
        <f>D16+7</f>
        <v>44509</v>
      </c>
      <c r="E17" s="17" t="s">
        <v>62</v>
      </c>
      <c r="F17" s="17" t="s">
        <v>62</v>
      </c>
      <c r="G17" s="17" t="s">
        <v>62</v>
      </c>
      <c r="H17" s="17" t="s">
        <v>62</v>
      </c>
      <c r="I17" s="17" t="s">
        <v>62</v>
      </c>
      <c r="J17" s="17" t="s">
        <v>62</v>
      </c>
      <c r="K17" s="17" t="s">
        <v>62</v>
      </c>
      <c r="M17" s="20"/>
    </row>
    <row r="18" spans="1:13" ht="14.25" customHeight="1" x14ac:dyDescent="0.35">
      <c r="A18" s="3" t="s">
        <v>125</v>
      </c>
      <c r="B18" s="17">
        <f>B15+6</f>
        <v>44474</v>
      </c>
      <c r="C18" s="17">
        <f>C17+1</f>
        <v>44490</v>
      </c>
      <c r="D18" s="17">
        <f>D17+2</f>
        <v>44511</v>
      </c>
      <c r="E18" s="17">
        <f>E16+6</f>
        <v>44547</v>
      </c>
      <c r="F18" s="17">
        <f>F16+8</f>
        <v>44562</v>
      </c>
      <c r="G18" s="17">
        <f>G16+7</f>
        <v>44582</v>
      </c>
      <c r="H18" s="17">
        <f>H16+6</f>
        <v>44615</v>
      </c>
      <c r="I18" s="17">
        <f>I16+7</f>
        <v>44636</v>
      </c>
      <c r="J18" s="17">
        <f>J16+7</f>
        <v>44654</v>
      </c>
      <c r="K18" s="17">
        <f>K16+7</f>
        <v>44708</v>
      </c>
    </row>
    <row r="19" spans="1:13" ht="14.25" customHeight="1" x14ac:dyDescent="0.35">
      <c r="A19" s="3" t="s">
        <v>128</v>
      </c>
      <c r="B19" s="18" t="s">
        <v>62</v>
      </c>
      <c r="C19" s="18" t="s">
        <v>62</v>
      </c>
      <c r="D19" s="18">
        <f>D18+1</f>
        <v>44512</v>
      </c>
      <c r="E19" s="18" t="s">
        <v>62</v>
      </c>
      <c r="F19" s="18" t="s">
        <v>62</v>
      </c>
      <c r="G19" s="18">
        <f>G18+1</f>
        <v>44583</v>
      </c>
      <c r="H19" s="18" t="s">
        <v>62</v>
      </c>
      <c r="I19" s="18" t="s">
        <v>62</v>
      </c>
      <c r="J19" s="18" t="s">
        <v>62</v>
      </c>
      <c r="K19" s="18" t="s">
        <v>62</v>
      </c>
      <c r="M19" s="20"/>
    </row>
    <row r="20" spans="1:13" ht="14.5" customHeight="1" x14ac:dyDescent="0.35">
      <c r="A20" s="3" t="s">
        <v>65</v>
      </c>
      <c r="B20" s="17">
        <f>B18+3</f>
        <v>44477</v>
      </c>
      <c r="C20" s="17">
        <f>C18+4</f>
        <v>44494</v>
      </c>
      <c r="D20" s="17">
        <f>D18+2</f>
        <v>44513</v>
      </c>
      <c r="E20" s="17">
        <f>E18+2</f>
        <v>44549</v>
      </c>
      <c r="F20" s="17">
        <f>F18+3</f>
        <v>44565</v>
      </c>
      <c r="G20" s="17">
        <f>G19+2</f>
        <v>44585</v>
      </c>
      <c r="H20" s="17">
        <f t="shared" ref="H20" si="4">H18+2</f>
        <v>44617</v>
      </c>
      <c r="I20" s="17">
        <f>I18+2</f>
        <v>44638</v>
      </c>
      <c r="J20" s="17">
        <f>J18+2</f>
        <v>44656</v>
      </c>
      <c r="K20" s="17">
        <f>K18+2</f>
        <v>44710</v>
      </c>
    </row>
    <row r="21" spans="1:13" ht="14.5" customHeight="1" x14ac:dyDescent="0.35">
      <c r="A21" s="3" t="s">
        <v>146</v>
      </c>
      <c r="B21" s="17">
        <f>B20+13</f>
        <v>44490</v>
      </c>
      <c r="C21" s="17" t="s">
        <v>62</v>
      </c>
      <c r="D21" s="17" t="s">
        <v>62</v>
      </c>
      <c r="E21" s="17" t="s">
        <v>62</v>
      </c>
      <c r="F21" s="17" t="s">
        <v>62</v>
      </c>
      <c r="G21" s="17" t="s">
        <v>62</v>
      </c>
      <c r="H21" s="17" t="s">
        <v>62</v>
      </c>
      <c r="I21" s="17" t="s">
        <v>62</v>
      </c>
      <c r="J21" s="17" t="s">
        <v>62</v>
      </c>
      <c r="K21" s="17" t="s">
        <v>62</v>
      </c>
      <c r="M21" s="20"/>
    </row>
    <row r="22" spans="1:13" ht="14.5" customHeight="1" x14ac:dyDescent="0.35">
      <c r="A22" s="3" t="s">
        <v>155</v>
      </c>
      <c r="B22" s="18">
        <f>B21+2</f>
        <v>44492</v>
      </c>
      <c r="C22" s="18">
        <f>C20+18</f>
        <v>44512</v>
      </c>
      <c r="D22" s="18">
        <f>D20+17</f>
        <v>44530</v>
      </c>
      <c r="E22" s="18">
        <f>E20+13</f>
        <v>44562</v>
      </c>
      <c r="F22" s="18">
        <f>F20+20</f>
        <v>44585</v>
      </c>
      <c r="G22" s="18">
        <f>G20+14</f>
        <v>44599</v>
      </c>
      <c r="H22" s="18">
        <f>H20+12</f>
        <v>44629</v>
      </c>
      <c r="I22" s="18">
        <f>I20+14</f>
        <v>44652</v>
      </c>
      <c r="J22" s="18">
        <f>J20+14</f>
        <v>44670</v>
      </c>
      <c r="K22" s="18">
        <f>K20+14</f>
        <v>44724</v>
      </c>
    </row>
    <row r="23" spans="1:13" ht="14.5" customHeight="1" x14ac:dyDescent="0.35">
      <c r="A23" s="3" t="s">
        <v>154</v>
      </c>
      <c r="B23" s="17" t="s">
        <v>62</v>
      </c>
      <c r="C23" s="17" t="s">
        <v>62</v>
      </c>
      <c r="D23" s="17" t="s">
        <v>62</v>
      </c>
      <c r="E23" s="18">
        <f>E22+3</f>
        <v>44565</v>
      </c>
      <c r="F23" s="17" t="s">
        <v>62</v>
      </c>
      <c r="G23" s="17" t="s">
        <v>62</v>
      </c>
      <c r="H23" s="17" t="s">
        <v>62</v>
      </c>
      <c r="I23" s="17" t="s">
        <v>62</v>
      </c>
      <c r="J23" s="17" t="s">
        <v>62</v>
      </c>
      <c r="K23" s="17" t="s">
        <v>62</v>
      </c>
      <c r="M23" s="20"/>
    </row>
    <row r="24" spans="1:13" ht="14.5" customHeight="1" x14ac:dyDescent="0.35">
      <c r="A24" s="3" t="s">
        <v>7</v>
      </c>
      <c r="B24" s="17">
        <f>B22+5</f>
        <v>44497</v>
      </c>
      <c r="C24" s="17">
        <f>C22+6</f>
        <v>44518</v>
      </c>
      <c r="D24" s="17">
        <f>D22+6</f>
        <v>44536</v>
      </c>
      <c r="E24" s="17">
        <f>E23+4</f>
        <v>44569</v>
      </c>
      <c r="F24" s="17">
        <f>F22+6</f>
        <v>44591</v>
      </c>
      <c r="G24" s="17">
        <f t="shared" ref="G24:J24" si="5">G22+5</f>
        <v>44604</v>
      </c>
      <c r="H24" s="17">
        <f t="shared" si="5"/>
        <v>44634</v>
      </c>
      <c r="I24" s="17">
        <f t="shared" si="5"/>
        <v>44657</v>
      </c>
      <c r="J24" s="17">
        <f t="shared" si="5"/>
        <v>44675</v>
      </c>
      <c r="K24" s="17">
        <f t="shared" ref="K24" si="6">K22+5</f>
        <v>44729</v>
      </c>
    </row>
    <row r="25" spans="1:13" ht="14.5" customHeight="1" x14ac:dyDescent="0.35">
      <c r="A25" s="3" t="s">
        <v>149</v>
      </c>
      <c r="B25" s="17">
        <v>44502</v>
      </c>
      <c r="C25" s="17" t="s">
        <v>62</v>
      </c>
      <c r="D25" s="17" t="s">
        <v>62</v>
      </c>
      <c r="E25" s="17" t="s">
        <v>62</v>
      </c>
      <c r="F25" s="17" t="s">
        <v>62</v>
      </c>
      <c r="G25" s="17" t="s">
        <v>62</v>
      </c>
      <c r="H25" s="17" t="s">
        <v>62</v>
      </c>
      <c r="I25" s="17" t="s">
        <v>62</v>
      </c>
      <c r="J25" s="17" t="s">
        <v>62</v>
      </c>
      <c r="K25" s="17" t="s">
        <v>62</v>
      </c>
    </row>
    <row r="26" spans="1:13" ht="14.5" customHeight="1" x14ac:dyDescent="0.35">
      <c r="A26" s="3" t="s">
        <v>2</v>
      </c>
      <c r="B26" s="18">
        <f>B25+4</f>
        <v>44506</v>
      </c>
      <c r="C26" s="18">
        <f>C24+2</f>
        <v>44520</v>
      </c>
      <c r="D26" s="18">
        <f>D24+2</f>
        <v>44538</v>
      </c>
      <c r="E26" s="18">
        <f>E24+2</f>
        <v>44571</v>
      </c>
      <c r="F26" s="18">
        <f>F24+1</f>
        <v>44592</v>
      </c>
      <c r="G26" s="18">
        <f>G24+2</f>
        <v>44606</v>
      </c>
      <c r="H26" s="18">
        <f>H24+1</f>
        <v>44635</v>
      </c>
      <c r="I26" s="18">
        <f t="shared" ref="I26:J26" si="7">I24+2</f>
        <v>44659</v>
      </c>
      <c r="J26" s="18">
        <f t="shared" si="7"/>
        <v>44677</v>
      </c>
      <c r="K26" s="18">
        <f t="shared" ref="K26" si="8">K24+2</f>
        <v>44731</v>
      </c>
    </row>
    <row r="27" spans="1:13" ht="14.5" customHeight="1" x14ac:dyDescent="0.35">
      <c r="A27" s="3" t="s">
        <v>150</v>
      </c>
      <c r="B27" s="18">
        <f>B26+2</f>
        <v>44508</v>
      </c>
      <c r="C27" s="17" t="s">
        <v>62</v>
      </c>
      <c r="D27" s="17" t="s">
        <v>62</v>
      </c>
      <c r="E27" s="17" t="s">
        <v>62</v>
      </c>
      <c r="F27" s="17" t="s">
        <v>62</v>
      </c>
      <c r="G27" s="17" t="s">
        <v>62</v>
      </c>
      <c r="H27" s="17" t="s">
        <v>62</v>
      </c>
      <c r="I27" s="17" t="s">
        <v>62</v>
      </c>
      <c r="J27" s="17" t="s">
        <v>62</v>
      </c>
      <c r="K27" s="17" t="s">
        <v>62</v>
      </c>
    </row>
    <row r="28" spans="1:13" ht="14.5" customHeight="1" x14ac:dyDescent="0.35">
      <c r="A28" s="3" t="s">
        <v>8</v>
      </c>
      <c r="B28" s="17">
        <f>B27+2</f>
        <v>44510</v>
      </c>
      <c r="C28" s="17">
        <f>C26+2</f>
        <v>44522</v>
      </c>
      <c r="D28" s="17">
        <f t="shared" ref="D28:J28" si="9">D26+3</f>
        <v>44541</v>
      </c>
      <c r="E28" s="17">
        <f>E26+2</f>
        <v>44573</v>
      </c>
      <c r="F28" s="17">
        <f t="shared" si="9"/>
        <v>44595</v>
      </c>
      <c r="G28" s="17">
        <f t="shared" si="9"/>
        <v>44609</v>
      </c>
      <c r="H28" s="17">
        <f t="shared" si="9"/>
        <v>44638</v>
      </c>
      <c r="I28" s="17">
        <f t="shared" si="9"/>
        <v>44662</v>
      </c>
      <c r="J28" s="17">
        <f t="shared" si="9"/>
        <v>44680</v>
      </c>
      <c r="K28" s="17">
        <f t="shared" ref="K28" si="10">K26+3</f>
        <v>44734</v>
      </c>
    </row>
    <row r="29" spans="1:13" ht="14.5" customHeight="1" x14ac:dyDescent="0.35">
      <c r="A29" s="3" t="s">
        <v>20</v>
      </c>
      <c r="B29" s="18">
        <f t="shared" ref="B29" si="11">B28+7</f>
        <v>44517</v>
      </c>
      <c r="C29" s="18">
        <f>C28+8</f>
        <v>44530</v>
      </c>
      <c r="D29" s="18">
        <f>D28+8</f>
        <v>44549</v>
      </c>
      <c r="E29" s="18">
        <f t="shared" ref="E29" si="12">E28+7</f>
        <v>44580</v>
      </c>
      <c r="F29" s="18">
        <f>F28+7</f>
        <v>44602</v>
      </c>
      <c r="G29" s="18">
        <f t="shared" ref="G29:H29" si="13">G28+7</f>
        <v>44616</v>
      </c>
      <c r="H29" s="18">
        <f t="shared" si="13"/>
        <v>44645</v>
      </c>
      <c r="I29" s="18">
        <f>I28+7</f>
        <v>44669</v>
      </c>
      <c r="J29" s="18">
        <f>J28+7</f>
        <v>44687</v>
      </c>
      <c r="K29" s="18">
        <f>K28+7</f>
        <v>44741</v>
      </c>
    </row>
    <row r="30" spans="1:13" ht="14.5" customHeight="1" x14ac:dyDescent="0.35">
      <c r="A30" s="3" t="s">
        <v>11</v>
      </c>
      <c r="B30" s="17" t="s">
        <v>62</v>
      </c>
      <c r="C30" s="17">
        <f>C29+2</f>
        <v>44532</v>
      </c>
      <c r="D30" s="17" t="s">
        <v>62</v>
      </c>
      <c r="E30" s="17" t="s">
        <v>62</v>
      </c>
      <c r="F30" s="17" t="s">
        <v>62</v>
      </c>
      <c r="G30" s="17">
        <f>G29+2</f>
        <v>44618</v>
      </c>
      <c r="H30" s="17" t="s">
        <v>62</v>
      </c>
      <c r="I30" s="17" t="s">
        <v>62</v>
      </c>
      <c r="J30" s="17" t="s">
        <v>62</v>
      </c>
      <c r="K30" s="17" t="s">
        <v>62</v>
      </c>
    </row>
    <row r="31" spans="1:13" ht="14.5" customHeight="1" x14ac:dyDescent="0.35">
      <c r="A31" s="3" t="s">
        <v>10</v>
      </c>
      <c r="B31" s="18">
        <f>B29+2</f>
        <v>44519</v>
      </c>
      <c r="C31" s="18">
        <f>C30+1</f>
        <v>44533</v>
      </c>
      <c r="D31" s="18">
        <f t="shared" ref="D31:F31" si="14">D29+2</f>
        <v>44551</v>
      </c>
      <c r="E31" s="18">
        <f>E29+2</f>
        <v>44582</v>
      </c>
      <c r="F31" s="18">
        <f t="shared" si="14"/>
        <v>44604</v>
      </c>
      <c r="G31" s="18">
        <f>G30+1</f>
        <v>44619</v>
      </c>
      <c r="H31" s="18">
        <f t="shared" ref="H31:K31" si="15">H29+2</f>
        <v>44647</v>
      </c>
      <c r="I31" s="18">
        <f t="shared" si="15"/>
        <v>44671</v>
      </c>
      <c r="J31" s="18">
        <f t="shared" si="15"/>
        <v>44689</v>
      </c>
      <c r="K31" s="18">
        <f t="shared" si="15"/>
        <v>44743</v>
      </c>
    </row>
    <row r="32" spans="1:13" ht="14.5" customHeight="1" x14ac:dyDescent="0.35">
      <c r="A32" s="3" t="s">
        <v>153</v>
      </c>
      <c r="B32" s="17" t="s">
        <v>62</v>
      </c>
      <c r="C32" s="17" t="s">
        <v>62</v>
      </c>
      <c r="D32" s="17" t="s">
        <v>62</v>
      </c>
      <c r="E32" s="17" t="s">
        <v>62</v>
      </c>
      <c r="F32" s="18">
        <f>F31+3</f>
        <v>44607</v>
      </c>
      <c r="G32" s="17" t="s">
        <v>62</v>
      </c>
      <c r="H32" s="17" t="s">
        <v>62</v>
      </c>
      <c r="I32" s="17" t="s">
        <v>62</v>
      </c>
      <c r="J32" s="17" t="s">
        <v>62</v>
      </c>
      <c r="K32" s="17" t="s">
        <v>62</v>
      </c>
    </row>
    <row r="33" spans="1:11" ht="14.5" customHeight="1" x14ac:dyDescent="0.35">
      <c r="A33" s="3" t="s">
        <v>151</v>
      </c>
      <c r="B33" s="17" t="s">
        <v>62</v>
      </c>
      <c r="C33" s="18">
        <f>C31+3</f>
        <v>44536</v>
      </c>
      <c r="D33" s="17" t="s">
        <v>62</v>
      </c>
      <c r="E33" s="17" t="s">
        <v>62</v>
      </c>
      <c r="F33" s="17" t="s">
        <v>62</v>
      </c>
      <c r="G33" s="17">
        <f>G31+3</f>
        <v>44622</v>
      </c>
      <c r="H33" s="17" t="s">
        <v>62</v>
      </c>
      <c r="I33" s="17" t="s">
        <v>62</v>
      </c>
      <c r="J33" s="17" t="s">
        <v>62</v>
      </c>
      <c r="K33" s="17" t="s">
        <v>62</v>
      </c>
    </row>
    <row r="34" spans="1:11" x14ac:dyDescent="0.35">
      <c r="A34" s="3" t="s">
        <v>147</v>
      </c>
      <c r="B34" s="18">
        <f>B31+6</f>
        <v>44525</v>
      </c>
      <c r="C34" s="18" t="s">
        <v>62</v>
      </c>
      <c r="D34" s="18" t="s">
        <v>62</v>
      </c>
      <c r="E34" s="18" t="s">
        <v>62</v>
      </c>
      <c r="F34" s="18" t="s">
        <v>62</v>
      </c>
      <c r="G34" s="18" t="s">
        <v>62</v>
      </c>
      <c r="H34" s="18" t="s">
        <v>62</v>
      </c>
      <c r="I34" s="18" t="s">
        <v>62</v>
      </c>
      <c r="J34" s="18" t="s">
        <v>62</v>
      </c>
      <c r="K34" s="18" t="s">
        <v>62</v>
      </c>
    </row>
    <row r="35" spans="1:11" x14ac:dyDescent="0.35">
      <c r="A35" s="3" t="s">
        <v>119</v>
      </c>
      <c r="B35" s="17">
        <f>B34+1</f>
        <v>44526</v>
      </c>
      <c r="C35" s="17">
        <f>C33+1</f>
        <v>44537</v>
      </c>
      <c r="D35" s="17">
        <f>D31+3</f>
        <v>44554</v>
      </c>
      <c r="E35" s="17">
        <f>E31+2</f>
        <v>44584</v>
      </c>
      <c r="F35" s="17">
        <f>F32+1</f>
        <v>44608</v>
      </c>
      <c r="G35" s="17">
        <f>G33+1</f>
        <v>44623</v>
      </c>
      <c r="H35" s="17">
        <f t="shared" ref="H35" si="16">H31+2</f>
        <v>44649</v>
      </c>
      <c r="I35" s="17">
        <f>I31+2</f>
        <v>44673</v>
      </c>
      <c r="J35" s="17">
        <f>J31+2</f>
        <v>44691</v>
      </c>
      <c r="K35" s="17">
        <f>K31+2</f>
        <v>44745</v>
      </c>
    </row>
  </sheetData>
  <mergeCells count="1">
    <mergeCell ref="A1:A2"/>
  </mergeCells>
  <phoneticPr fontId="2" type="noConversion"/>
  <conditionalFormatting sqref="B31:C31 B34:C34 C33 B9:K9 B17:K17 C12:K12 C21:K21 F33:F34 D33:D34 G32:K34 E32:E34 C27:K27 C25:K25">
    <cfRule type="containsText" dxfId="253" priority="993" operator="containsText" text="Sailed">
      <formula>NOT(ISERROR(SEARCH("Sailed",B9)))</formula>
    </cfRule>
    <cfRule type="cellIs" dxfId="252" priority="994" operator="greaterThan">
      <formula>TODAY()</formula>
    </cfRule>
  </conditionalFormatting>
  <conditionalFormatting sqref="B31:C31 B34:C34 C33 B9:K9 B17:K17 C12:K12 C21:K21 D33:D34 F33:F34 G32:K34 E32:E34 C27:K27 C25:K25">
    <cfRule type="cellIs" dxfId="251" priority="991" operator="lessThan">
      <formula>TODAY()</formula>
    </cfRule>
    <cfRule type="cellIs" dxfId="250" priority="992" operator="equal">
      <formula>TODAY()</formula>
    </cfRule>
  </conditionalFormatting>
  <conditionalFormatting sqref="B4:C4">
    <cfRule type="containsText" dxfId="249" priority="989" operator="containsText" text="Sailed">
      <formula>NOT(ISERROR(SEARCH("Sailed",B4)))</formula>
    </cfRule>
    <cfRule type="cellIs" dxfId="248" priority="990" operator="greaterThan">
      <formula>TODAY()</formula>
    </cfRule>
  </conditionalFormatting>
  <conditionalFormatting sqref="B4:C4">
    <cfRule type="cellIs" dxfId="247" priority="987" operator="lessThan">
      <formula>TODAY()</formula>
    </cfRule>
    <cfRule type="cellIs" dxfId="246" priority="988" operator="equal">
      <formula>TODAY()</formula>
    </cfRule>
  </conditionalFormatting>
  <conditionalFormatting sqref="B4">
    <cfRule type="containsText" dxfId="245" priority="985" operator="containsText" text="Sailed">
      <formula>NOT(ISERROR(SEARCH("Sailed",B4)))</formula>
    </cfRule>
    <cfRule type="cellIs" dxfId="244" priority="986" operator="greaterThan">
      <formula>TODAY()</formula>
    </cfRule>
  </conditionalFormatting>
  <conditionalFormatting sqref="B4 B31:C31 B34:C34 C33 B9:K9 B17:K17 C21:K21 D33:D34 F33:F34 G32:K34 E32:E34 C27:K27 C25:K25">
    <cfRule type="cellIs" dxfId="243" priority="983" operator="lessThan">
      <formula>TODAY()</formula>
    </cfRule>
    <cfRule type="cellIs" dxfId="242" priority="984" operator="equal">
      <formula>TODAY()</formula>
    </cfRule>
  </conditionalFormatting>
  <conditionalFormatting sqref="C4">
    <cfRule type="containsText" dxfId="241" priority="977" operator="containsText" text="Sailed">
      <formula>NOT(ISERROR(SEARCH("Sailed",C4)))</formula>
    </cfRule>
    <cfRule type="cellIs" dxfId="240" priority="978" operator="greaterThan">
      <formula>TODAY()</formula>
    </cfRule>
  </conditionalFormatting>
  <conditionalFormatting sqref="C4">
    <cfRule type="cellIs" dxfId="239" priority="975" operator="lessThan">
      <formula>TODAY()</formula>
    </cfRule>
    <cfRule type="cellIs" dxfId="238" priority="976" operator="equal">
      <formula>TODAY()</formula>
    </cfRule>
  </conditionalFormatting>
  <conditionalFormatting sqref="D4:E4">
    <cfRule type="containsText" dxfId="237" priority="973" operator="containsText" text="Sailed">
      <formula>NOT(ISERROR(SEARCH("Sailed",D4)))</formula>
    </cfRule>
    <cfRule type="cellIs" dxfId="236" priority="974" operator="greaterThan">
      <formula>TODAY()</formula>
    </cfRule>
  </conditionalFormatting>
  <conditionalFormatting sqref="D4:E4">
    <cfRule type="cellIs" dxfId="235" priority="971" operator="lessThan">
      <formula>TODAY()</formula>
    </cfRule>
    <cfRule type="cellIs" dxfId="234" priority="972" operator="equal">
      <formula>TODAY()</formula>
    </cfRule>
  </conditionalFormatting>
  <conditionalFormatting sqref="F4">
    <cfRule type="containsText" dxfId="233" priority="961" operator="containsText" text="Sailed">
      <formula>NOT(ISERROR(SEARCH("Sailed",F4)))</formula>
    </cfRule>
    <cfRule type="cellIs" dxfId="232" priority="962" operator="greaterThan">
      <formula>TODAY()</formula>
    </cfRule>
  </conditionalFormatting>
  <conditionalFormatting sqref="F4">
    <cfRule type="cellIs" dxfId="231" priority="959" operator="lessThan">
      <formula>TODAY()</formula>
    </cfRule>
    <cfRule type="cellIs" dxfId="230" priority="960" operator="equal">
      <formula>TODAY()</formula>
    </cfRule>
  </conditionalFormatting>
  <conditionalFormatting sqref="E4">
    <cfRule type="containsText" dxfId="229" priority="957" operator="containsText" text="Sailed">
      <formula>NOT(ISERROR(SEARCH("Sailed",E4)))</formula>
    </cfRule>
    <cfRule type="cellIs" dxfId="228" priority="958" operator="greaterThan">
      <formula>TODAY()</formula>
    </cfRule>
  </conditionalFormatting>
  <conditionalFormatting sqref="E4">
    <cfRule type="cellIs" dxfId="227" priority="955" operator="lessThan">
      <formula>TODAY()</formula>
    </cfRule>
    <cfRule type="cellIs" dxfId="226" priority="956" operator="equal">
      <formula>TODAY()</formula>
    </cfRule>
  </conditionalFormatting>
  <conditionalFormatting sqref="E4">
    <cfRule type="containsText" dxfId="225" priority="953" operator="containsText" text="Sailed">
      <formula>NOT(ISERROR(SEARCH("Sailed",E4)))</formula>
    </cfRule>
    <cfRule type="cellIs" dxfId="224" priority="954" operator="greaterThan">
      <formula>TODAY()</formula>
    </cfRule>
  </conditionalFormatting>
  <conditionalFormatting sqref="E4">
    <cfRule type="cellIs" dxfId="223" priority="951" operator="lessThan">
      <formula>TODAY()</formula>
    </cfRule>
    <cfRule type="cellIs" dxfId="222" priority="952" operator="equal">
      <formula>TODAY()</formula>
    </cfRule>
  </conditionalFormatting>
  <conditionalFormatting sqref="G4">
    <cfRule type="containsText" dxfId="221" priority="429" operator="containsText" text="Sailed">
      <formula>NOT(ISERROR(SEARCH("Sailed",G4)))</formula>
    </cfRule>
    <cfRule type="cellIs" dxfId="220" priority="430" operator="greaterThan">
      <formula>TODAY()</formula>
    </cfRule>
  </conditionalFormatting>
  <conditionalFormatting sqref="G4">
    <cfRule type="containsText" dxfId="219" priority="425" operator="containsText" text="Sailed">
      <formula>NOT(ISERROR(SEARCH("Sailed",G4)))</formula>
    </cfRule>
    <cfRule type="cellIs" dxfId="218" priority="426" operator="greaterThan">
      <formula>TODAY()</formula>
    </cfRule>
  </conditionalFormatting>
  <conditionalFormatting sqref="B6:C6 B11:C11 B14:C14 B16:C16 B19:C19 B22:C22 B26:C26 B29:C29 B12 B27">
    <cfRule type="cellIs" dxfId="217" priority="359" operator="lessThan">
      <formula>TODAY()</formula>
    </cfRule>
    <cfRule type="cellIs" dxfId="216" priority="360" operator="equal">
      <formula>TODAY()</formula>
    </cfRule>
  </conditionalFormatting>
  <conditionalFormatting sqref="H4:J4">
    <cfRule type="containsText" dxfId="215" priority="397" operator="containsText" text="Sailed">
      <formula>NOT(ISERROR(SEARCH("Sailed",H4)))</formula>
    </cfRule>
    <cfRule type="cellIs" dxfId="214" priority="398" operator="greaterThan">
      <formula>TODAY()</formula>
    </cfRule>
  </conditionalFormatting>
  <conditionalFormatting sqref="H4:J4">
    <cfRule type="cellIs" dxfId="213" priority="395" operator="lessThan">
      <formula>TODAY()</formula>
    </cfRule>
    <cfRule type="cellIs" dxfId="212" priority="396" operator="equal">
      <formula>TODAY()</formula>
    </cfRule>
  </conditionalFormatting>
  <conditionalFormatting sqref="H4:J4">
    <cfRule type="containsText" dxfId="211" priority="393" operator="containsText" text="Sailed">
      <formula>NOT(ISERROR(SEARCH("Sailed",H4)))</formula>
    </cfRule>
    <cfRule type="cellIs" dxfId="210" priority="394" operator="greaterThan">
      <formula>TODAY()</formula>
    </cfRule>
  </conditionalFormatting>
  <conditionalFormatting sqref="H4:J4">
    <cfRule type="cellIs" dxfId="209" priority="391" operator="lessThan">
      <formula>TODAY()</formula>
    </cfRule>
    <cfRule type="cellIs" dxfId="208" priority="392" operator="equal">
      <formula>TODAY()</formula>
    </cfRule>
  </conditionalFormatting>
  <conditionalFormatting sqref="B6:C6 B11:C11 B14:C14 B16:C16 B19:C19 B22:C22 B26:C26 B29:C29 B12 B27">
    <cfRule type="containsText" dxfId="207" priority="361" operator="containsText" text="Sailed">
      <formula>NOT(ISERROR(SEARCH("Sailed",B6)))</formula>
    </cfRule>
    <cfRule type="cellIs" dxfId="206" priority="362" operator="greaterThan">
      <formula>TODAY()</formula>
    </cfRule>
  </conditionalFormatting>
  <conditionalFormatting sqref="B5:C5">
    <cfRule type="containsText" dxfId="205" priority="469" operator="containsText" text="Sailed">
      <formula>NOT(ISERROR(SEARCH("Sailed",B5)))</formula>
    </cfRule>
    <cfRule type="cellIs" dxfId="204" priority="470" operator="greaterThan">
      <formula>TODAY()</formula>
    </cfRule>
  </conditionalFormatting>
  <conditionalFormatting sqref="B5:C5">
    <cfRule type="cellIs" dxfId="203" priority="467" operator="lessThan">
      <formula>TODAY()</formula>
    </cfRule>
    <cfRule type="cellIs" dxfId="202" priority="468" operator="equal">
      <formula>TODAY()</formula>
    </cfRule>
  </conditionalFormatting>
  <conditionalFormatting sqref="B5">
    <cfRule type="containsText" dxfId="201" priority="465" operator="containsText" text="Sailed">
      <formula>NOT(ISERROR(SEARCH("Sailed",B5)))</formula>
    </cfRule>
    <cfRule type="cellIs" dxfId="200" priority="466" operator="greaterThan">
      <formula>TODAY()</formula>
    </cfRule>
  </conditionalFormatting>
  <conditionalFormatting sqref="B5">
    <cfRule type="cellIs" dxfId="199" priority="463" operator="lessThan">
      <formula>TODAY()</formula>
    </cfRule>
    <cfRule type="cellIs" dxfId="198" priority="464" operator="equal">
      <formula>TODAY()</formula>
    </cfRule>
  </conditionalFormatting>
  <conditionalFormatting sqref="C5">
    <cfRule type="containsText" dxfId="197" priority="461" operator="containsText" text="Sailed">
      <formula>NOT(ISERROR(SEARCH("Sailed",C5)))</formula>
    </cfRule>
    <cfRule type="cellIs" dxfId="196" priority="462" operator="greaterThan">
      <formula>TODAY()</formula>
    </cfRule>
  </conditionalFormatting>
  <conditionalFormatting sqref="C5">
    <cfRule type="cellIs" dxfId="195" priority="459" operator="lessThan">
      <formula>TODAY()</formula>
    </cfRule>
    <cfRule type="cellIs" dxfId="194" priority="460" operator="equal">
      <formula>TODAY()</formula>
    </cfRule>
  </conditionalFormatting>
  <conditionalFormatting sqref="D5:E5">
    <cfRule type="containsText" dxfId="193" priority="457" operator="containsText" text="Sailed">
      <formula>NOT(ISERROR(SEARCH("Sailed",D5)))</formula>
    </cfRule>
    <cfRule type="cellIs" dxfId="192" priority="458" operator="greaterThan">
      <formula>TODAY()</formula>
    </cfRule>
  </conditionalFormatting>
  <conditionalFormatting sqref="D5:E5">
    <cfRule type="cellIs" dxfId="191" priority="455" operator="lessThan">
      <formula>TODAY()</formula>
    </cfRule>
    <cfRule type="cellIs" dxfId="190" priority="456" operator="equal">
      <formula>TODAY()</formula>
    </cfRule>
  </conditionalFormatting>
  <conditionalFormatting sqref="F5">
    <cfRule type="containsText" dxfId="189" priority="445" operator="containsText" text="Sailed">
      <formula>NOT(ISERROR(SEARCH("Sailed",F5)))</formula>
    </cfRule>
    <cfRule type="cellIs" dxfId="188" priority="446" operator="greaterThan">
      <formula>TODAY()</formula>
    </cfRule>
  </conditionalFormatting>
  <conditionalFormatting sqref="F5">
    <cfRule type="cellIs" dxfId="187" priority="443" operator="lessThan">
      <formula>TODAY()</formula>
    </cfRule>
    <cfRule type="cellIs" dxfId="186" priority="444" operator="equal">
      <formula>TODAY()</formula>
    </cfRule>
  </conditionalFormatting>
  <conditionalFormatting sqref="G4">
    <cfRule type="cellIs" dxfId="185" priority="427" operator="lessThan">
      <formula>TODAY()</formula>
    </cfRule>
    <cfRule type="cellIs" dxfId="184" priority="428" operator="equal">
      <formula>TODAY()</formula>
    </cfRule>
  </conditionalFormatting>
  <conditionalFormatting sqref="G4">
    <cfRule type="cellIs" dxfId="183" priority="423" operator="lessThan">
      <formula>TODAY()</formula>
    </cfRule>
    <cfRule type="cellIs" dxfId="182" priority="424" operator="equal">
      <formula>TODAY()</formula>
    </cfRule>
  </conditionalFormatting>
  <conditionalFormatting sqref="F7:F8 F13 F15 F18 F20 F24 F28 F30 F35 F10">
    <cfRule type="containsText" dxfId="181" priority="297" operator="containsText" text="Sailed">
      <formula>NOT(ISERROR(SEARCH("Sailed",F7)))</formula>
    </cfRule>
    <cfRule type="cellIs" dxfId="180" priority="298" operator="greaterThan">
      <formula>TODAY()</formula>
    </cfRule>
  </conditionalFormatting>
  <conditionalFormatting sqref="F7:F8 F13 F15 F18 F20 F24 F28 F30 F35 F10">
    <cfRule type="cellIs" dxfId="179" priority="295" operator="lessThan">
      <formula>TODAY()</formula>
    </cfRule>
    <cfRule type="cellIs" dxfId="178" priority="296" operator="equal">
      <formula>TODAY()</formula>
    </cfRule>
  </conditionalFormatting>
  <conditionalFormatting sqref="E7:E8 E13 E15 E18 E20 E24 E28 E30 E35 E10">
    <cfRule type="containsText" dxfId="177" priority="293" operator="containsText" text="Sailed">
      <formula>NOT(ISERROR(SEARCH("Sailed",E7)))</formula>
    </cfRule>
    <cfRule type="cellIs" dxfId="176" priority="294" operator="greaterThan">
      <formula>TODAY()</formula>
    </cfRule>
  </conditionalFormatting>
  <conditionalFormatting sqref="G7 G13 G15 G18 G20 G24 G28 G30 G35 G10">
    <cfRule type="containsText" dxfId="175" priority="273" operator="containsText" text="Sailed">
      <formula>NOT(ISERROR(SEARCH("Sailed",G7)))</formula>
    </cfRule>
    <cfRule type="cellIs" dxfId="174" priority="274" operator="greaterThan">
      <formula>TODAY()</formula>
    </cfRule>
  </conditionalFormatting>
  <conditionalFormatting sqref="G7 G13 G15 G18 G20 G24 G28 G30 G35 G10">
    <cfRule type="cellIs" dxfId="173" priority="271" operator="lessThan">
      <formula>TODAY()</formula>
    </cfRule>
    <cfRule type="cellIs" dxfId="172" priority="272" operator="equal">
      <formula>TODAY()</formula>
    </cfRule>
  </conditionalFormatting>
  <conditionalFormatting sqref="G7 G13 G15 G18 G20 G24 G28 G30 G35 G10">
    <cfRule type="containsText" dxfId="171" priority="269" operator="containsText" text="Sailed">
      <formula>NOT(ISERROR(SEARCH("Sailed",G7)))</formula>
    </cfRule>
    <cfRule type="cellIs" dxfId="170" priority="270" operator="greaterThan">
      <formula>TODAY()</formula>
    </cfRule>
  </conditionalFormatting>
  <conditionalFormatting sqref="G7 G13 G15 G18 G20 G24 G28 G30 G35 G10">
    <cfRule type="cellIs" dxfId="169" priority="267" operator="lessThan">
      <formula>TODAY()</formula>
    </cfRule>
    <cfRule type="cellIs" dxfId="168" priority="268" operator="equal">
      <formula>TODAY()</formula>
    </cfRule>
  </conditionalFormatting>
  <conditionalFormatting sqref="H6:K6 H11:K11 H14:K14 H19:K19 H26:K26 H29:K29 H31:K31 H16:K16 H22:K22">
    <cfRule type="containsText" dxfId="167" priority="265" operator="containsText" text="Sailed">
      <formula>NOT(ISERROR(SEARCH("Sailed",H6)))</formula>
    </cfRule>
    <cfRule type="cellIs" dxfId="166" priority="266" operator="greaterThan">
      <formula>TODAY()</formula>
    </cfRule>
  </conditionalFormatting>
  <conditionalFormatting sqref="H6:K6 H11:K11 H14:K14 H19:K19 H26:K26 H29:K29 H31:K31 H16:K16 H22:K22">
    <cfRule type="cellIs" dxfId="165" priority="263" operator="lessThan">
      <formula>TODAY()</formula>
    </cfRule>
    <cfRule type="cellIs" dxfId="164" priority="264" operator="equal">
      <formula>TODAY()</formula>
    </cfRule>
  </conditionalFormatting>
  <conditionalFormatting sqref="H6:K6 H11:K11 H14:K14 H19:K19 H26:K26 H29:K29 H31:K31 H16:K16 H22:K22">
    <cfRule type="containsText" dxfId="163" priority="261" operator="containsText" text="Sailed">
      <formula>NOT(ISERROR(SEARCH("Sailed",H6)))</formula>
    </cfRule>
    <cfRule type="cellIs" dxfId="162" priority="262" operator="greaterThan">
      <formula>TODAY()</formula>
    </cfRule>
  </conditionalFormatting>
  <conditionalFormatting sqref="H6:K6 H11:K11 H14:K14 H19:K19 H26:K26 H29:K29 H31:K31 H16:K16 H22:K22">
    <cfRule type="cellIs" dxfId="161" priority="259" operator="lessThan">
      <formula>TODAY()</formula>
    </cfRule>
    <cfRule type="cellIs" dxfId="160" priority="260" operator="equal">
      <formula>TODAY()</formula>
    </cfRule>
  </conditionalFormatting>
  <conditionalFormatting sqref="B6 B11:B12 B14 B16 B19 B22 B26:B27 B29">
    <cfRule type="containsText" dxfId="159" priority="357" operator="containsText" text="Sailed">
      <formula>NOT(ISERROR(SEARCH("Sailed",B6)))</formula>
    </cfRule>
    <cfRule type="cellIs" dxfId="158" priority="358" operator="greaterThan">
      <formula>TODAY()</formula>
    </cfRule>
  </conditionalFormatting>
  <conditionalFormatting sqref="B6 B11:B12 B14 B16 B19 B22 B26:B27 B29">
    <cfRule type="cellIs" dxfId="157" priority="355" operator="lessThan">
      <formula>TODAY()</formula>
    </cfRule>
    <cfRule type="cellIs" dxfId="156" priority="356" operator="equal">
      <formula>TODAY()</formula>
    </cfRule>
  </conditionalFormatting>
  <conditionalFormatting sqref="C6 C11 C14 C16 C19 C22 C26 C29">
    <cfRule type="containsText" dxfId="155" priority="353" operator="containsText" text="Sailed">
      <formula>NOT(ISERROR(SEARCH("Sailed",C6)))</formula>
    </cfRule>
    <cfRule type="cellIs" dxfId="154" priority="354" operator="greaterThan">
      <formula>TODAY()</formula>
    </cfRule>
  </conditionalFormatting>
  <conditionalFormatting sqref="C6 C11 C14 C16 C19 C22 C26 C29">
    <cfRule type="cellIs" dxfId="153" priority="351" operator="lessThan">
      <formula>TODAY()</formula>
    </cfRule>
    <cfRule type="cellIs" dxfId="152" priority="352" operator="equal">
      <formula>TODAY()</formula>
    </cfRule>
  </conditionalFormatting>
  <conditionalFormatting sqref="D6:E6 D11:E11 D14:E14 D16:E16 D19:E19 D22:E22 D26:E26 D29:E29 D31:E31">
    <cfRule type="containsText" dxfId="151" priority="349" operator="containsText" text="Sailed">
      <formula>NOT(ISERROR(SEARCH("Sailed",D6)))</formula>
    </cfRule>
    <cfRule type="cellIs" dxfId="150" priority="350" operator="greaterThan">
      <formula>TODAY()</formula>
    </cfRule>
  </conditionalFormatting>
  <conditionalFormatting sqref="D6:E6 D11:E11 D14:E14 D16:E16 D19:E19 D22:E22 D26:E26 D29:E29 D31:E31">
    <cfRule type="cellIs" dxfId="149" priority="347" operator="lessThan">
      <formula>TODAY()</formula>
    </cfRule>
    <cfRule type="cellIs" dxfId="148" priority="348" operator="equal">
      <formula>TODAY()</formula>
    </cfRule>
  </conditionalFormatting>
  <conditionalFormatting sqref="F6 F11 F14 F16 F19 F22 F26 F29 F31:F32">
    <cfRule type="containsText" dxfId="147" priority="337" operator="containsText" text="Sailed">
      <formula>NOT(ISERROR(SEARCH("Sailed",F6)))</formula>
    </cfRule>
    <cfRule type="cellIs" dxfId="146" priority="338" operator="greaterThan">
      <formula>TODAY()</formula>
    </cfRule>
  </conditionalFormatting>
  <conditionalFormatting sqref="F6 F11 F14 F16 F19 F22 F26 F29 F31:F32">
    <cfRule type="cellIs" dxfId="145" priority="335" operator="lessThan">
      <formula>TODAY()</formula>
    </cfRule>
    <cfRule type="cellIs" dxfId="144" priority="336" operator="equal">
      <formula>TODAY()</formula>
    </cfRule>
  </conditionalFormatting>
  <conditionalFormatting sqref="E6 E11 E14 E16 E19 E22:E23 E26 E29 E31">
    <cfRule type="containsText" dxfId="143" priority="333" operator="containsText" text="Sailed">
      <formula>NOT(ISERROR(SEARCH("Sailed",E6)))</formula>
    </cfRule>
    <cfRule type="cellIs" dxfId="142" priority="334" operator="greaterThan">
      <formula>TODAY()</formula>
    </cfRule>
  </conditionalFormatting>
  <conditionalFormatting sqref="E6 E11 E14 E16 E19 E22:E23 E26 E29 E31">
    <cfRule type="cellIs" dxfId="141" priority="331" operator="lessThan">
      <formula>TODAY()</formula>
    </cfRule>
    <cfRule type="cellIs" dxfId="140" priority="332" operator="equal">
      <formula>TODAY()</formula>
    </cfRule>
  </conditionalFormatting>
  <conditionalFormatting sqref="E6 E11 E14 E16 E19 E22:E23 E26 E29 E31">
    <cfRule type="containsText" dxfId="139" priority="329" operator="containsText" text="Sailed">
      <formula>NOT(ISERROR(SEARCH("Sailed",E6)))</formula>
    </cfRule>
    <cfRule type="cellIs" dxfId="138" priority="330" operator="greaterThan">
      <formula>TODAY()</formula>
    </cfRule>
  </conditionalFormatting>
  <conditionalFormatting sqref="E6 E11 E14 E16 E19 E22:E23 E26 E29 E31">
    <cfRule type="cellIs" dxfId="137" priority="327" operator="lessThan">
      <formula>TODAY()</formula>
    </cfRule>
    <cfRule type="cellIs" dxfId="136" priority="328" operator="equal">
      <formula>TODAY()</formula>
    </cfRule>
  </conditionalFormatting>
  <conditionalFormatting sqref="B7:C7 B13:C13 B15:C15 B18:C18 B20:C20 B24:C24 B28:C28 B30:C30 B35:C35 B10:C10 B21 B25">
    <cfRule type="containsText" dxfId="135" priority="321" operator="containsText" text="Sailed">
      <formula>NOT(ISERROR(SEARCH("Sailed",B7)))</formula>
    </cfRule>
    <cfRule type="cellIs" dxfId="134" priority="322" operator="greaterThan">
      <formula>TODAY()</formula>
    </cfRule>
  </conditionalFormatting>
  <conditionalFormatting sqref="B7:C7 B13:C13 B15:C15 B18:C18 B20:C20 B24:C24 B28:C28 B30:C30 B35:C35 B10:C10 B21 B25">
    <cfRule type="cellIs" dxfId="133" priority="319" operator="lessThan">
      <formula>TODAY()</formula>
    </cfRule>
    <cfRule type="cellIs" dxfId="132" priority="320" operator="equal">
      <formula>TODAY()</formula>
    </cfRule>
  </conditionalFormatting>
  <conditionalFormatting sqref="B7 B13 B15 B18 B20:B21 B24:B25 B28 B30 B35 B10">
    <cfRule type="containsText" dxfId="131" priority="317" operator="containsText" text="Sailed">
      <formula>NOT(ISERROR(SEARCH("Sailed",B7)))</formula>
    </cfRule>
    <cfRule type="cellIs" dxfId="130" priority="318" operator="greaterThan">
      <formula>TODAY()</formula>
    </cfRule>
  </conditionalFormatting>
  <conditionalFormatting sqref="B7 B13 B15 B18 B20:B21 B24:B25 B28 B30 B35 B10">
    <cfRule type="cellIs" dxfId="129" priority="315" operator="lessThan">
      <formula>TODAY()</formula>
    </cfRule>
    <cfRule type="cellIs" dxfId="128" priority="316" operator="equal">
      <formula>TODAY()</formula>
    </cfRule>
  </conditionalFormatting>
  <conditionalFormatting sqref="C7 C13 C15 C18 C20 C24 C28 C30 C35 C10">
    <cfRule type="containsText" dxfId="127" priority="313" operator="containsText" text="Sailed">
      <formula>NOT(ISERROR(SEARCH("Sailed",C7)))</formula>
    </cfRule>
    <cfRule type="cellIs" dxfId="126" priority="314" operator="greaterThan">
      <formula>TODAY()</formula>
    </cfRule>
  </conditionalFormatting>
  <conditionalFormatting sqref="C7 C13 C15 C18 C20 C24 C28 C30 C35 C10">
    <cfRule type="cellIs" dxfId="125" priority="311" operator="lessThan">
      <formula>TODAY()</formula>
    </cfRule>
    <cfRule type="cellIs" dxfId="124" priority="312" operator="equal">
      <formula>TODAY()</formula>
    </cfRule>
  </conditionalFormatting>
  <conditionalFormatting sqref="D7:E7 D13:E13 D15:E15 D18:E18 D20:E20 D24:E24 D28:E28 D30:E30 D35:E35 D10:E10">
    <cfRule type="containsText" dxfId="123" priority="309" operator="containsText" text="Sailed">
      <formula>NOT(ISERROR(SEARCH("Sailed",D7)))</formula>
    </cfRule>
    <cfRule type="cellIs" dxfId="122" priority="310" operator="greaterThan">
      <formula>TODAY()</formula>
    </cfRule>
  </conditionalFormatting>
  <conditionalFormatting sqref="D7:E7 D13:E13 D15:E15 D18:E18 D20:E20 D24:E24 D28:E28 D30:E30 D35:E35 D10:E10">
    <cfRule type="cellIs" dxfId="121" priority="307" operator="lessThan">
      <formula>TODAY()</formula>
    </cfRule>
    <cfRule type="cellIs" dxfId="120" priority="308" operator="equal">
      <formula>TODAY()</formula>
    </cfRule>
  </conditionalFormatting>
  <conditionalFormatting sqref="E7:E8 E13 E15 E18 E20 E24 E28 E30 E35 E10">
    <cfRule type="cellIs" dxfId="119" priority="291" operator="lessThan">
      <formula>TODAY()</formula>
    </cfRule>
    <cfRule type="cellIs" dxfId="118" priority="292" operator="equal">
      <formula>TODAY()</formula>
    </cfRule>
  </conditionalFormatting>
  <conditionalFormatting sqref="E7:E8 E13 E15 E18 E20 E24 E28 E30 E35 E10">
    <cfRule type="containsText" dxfId="117" priority="289" operator="containsText" text="Sailed">
      <formula>NOT(ISERROR(SEARCH("Sailed",E7)))</formula>
    </cfRule>
    <cfRule type="cellIs" dxfId="116" priority="290" operator="greaterThan">
      <formula>TODAY()</formula>
    </cfRule>
  </conditionalFormatting>
  <conditionalFormatting sqref="E7:E8 E13 E15 E18 E20 E24 E28 E30 E35 E10">
    <cfRule type="cellIs" dxfId="115" priority="287" operator="lessThan">
      <formula>TODAY()</formula>
    </cfRule>
    <cfRule type="cellIs" dxfId="114" priority="288" operator="equal">
      <formula>TODAY()</formula>
    </cfRule>
  </conditionalFormatting>
  <conditionalFormatting sqref="G6 G11 G14 G16 G19 G22 G26 G29 G31">
    <cfRule type="containsText" dxfId="113" priority="281" operator="containsText" text="Sailed">
      <formula>NOT(ISERROR(SEARCH("Sailed",G6)))</formula>
    </cfRule>
    <cfRule type="cellIs" dxfId="112" priority="282" operator="greaterThan">
      <formula>TODAY()</formula>
    </cfRule>
  </conditionalFormatting>
  <conditionalFormatting sqref="G6 G11 G14 G16 G19 G22 G26 G29 G31">
    <cfRule type="cellIs" dxfId="111" priority="279" operator="lessThan">
      <formula>TODAY()</formula>
    </cfRule>
    <cfRule type="cellIs" dxfId="110" priority="280" operator="equal">
      <formula>TODAY()</formula>
    </cfRule>
  </conditionalFormatting>
  <conditionalFormatting sqref="G6 G11 G14 G16 G19 G22 G26 G29 G31">
    <cfRule type="containsText" dxfId="109" priority="277" operator="containsText" text="Sailed">
      <formula>NOT(ISERROR(SEARCH("Sailed",G6)))</formula>
    </cfRule>
    <cfRule type="cellIs" dxfId="108" priority="278" operator="greaterThan">
      <formula>TODAY()</formula>
    </cfRule>
  </conditionalFormatting>
  <conditionalFormatting sqref="G6 G11 G14 G16 G19 G22 G26 G29 G31">
    <cfRule type="cellIs" dxfId="107" priority="275" operator="lessThan">
      <formula>TODAY()</formula>
    </cfRule>
    <cfRule type="cellIs" dxfId="106" priority="276" operator="equal">
      <formula>TODAY()</formula>
    </cfRule>
  </conditionalFormatting>
  <conditionalFormatting sqref="H7:K7 H24:K24 H30:K30 H35:K35 H15:K15 H18:K18 H20:K20 H10:K10 H13:K13 H28:K28">
    <cfRule type="containsText" dxfId="105" priority="257" operator="containsText" text="Sailed">
      <formula>NOT(ISERROR(SEARCH("Sailed",H7)))</formula>
    </cfRule>
    <cfRule type="cellIs" dxfId="104" priority="258" operator="greaterThan">
      <formula>TODAY()</formula>
    </cfRule>
  </conditionalFormatting>
  <conditionalFormatting sqref="H7:K7 H24:K24 H30:K30 H35:K35 H15:K15 H18:K18 H20:K20 H10:K10 H13:K13 H28:K28">
    <cfRule type="cellIs" dxfId="103" priority="255" operator="lessThan">
      <formula>TODAY()</formula>
    </cfRule>
    <cfRule type="cellIs" dxfId="102" priority="256" operator="equal">
      <formula>TODAY()</formula>
    </cfRule>
  </conditionalFormatting>
  <conditionalFormatting sqref="H7:K7 H24:K24 H30:K30 H35:K35 H15:K15 H18:K18 H20:K20 H10:K10 H13:K13 H28:K28">
    <cfRule type="containsText" dxfId="101" priority="253" operator="containsText" text="Sailed">
      <formula>NOT(ISERROR(SEARCH("Sailed",H7)))</formula>
    </cfRule>
    <cfRule type="cellIs" dxfId="100" priority="254" operator="greaterThan">
      <formula>TODAY()</formula>
    </cfRule>
  </conditionalFormatting>
  <conditionalFormatting sqref="H7:K7 H24:K24 H30:K30 H35:K35 H15:K15 H18:K18 H20:K20 H10:K10 H13:K13 H28:K28">
    <cfRule type="cellIs" dxfId="99" priority="251" operator="lessThan">
      <formula>TODAY()</formula>
    </cfRule>
    <cfRule type="cellIs" dxfId="98" priority="252" operator="equal">
      <formula>TODAY()</formula>
    </cfRule>
  </conditionalFormatting>
  <conditionalFormatting sqref="E5">
    <cfRule type="containsText" dxfId="97" priority="217" operator="containsText" text="Sailed">
      <formula>NOT(ISERROR(SEARCH("Sailed",E5)))</formula>
    </cfRule>
    <cfRule type="cellIs" dxfId="96" priority="218" operator="greaterThan">
      <formula>TODAY()</formula>
    </cfRule>
  </conditionalFormatting>
  <conditionalFormatting sqref="E5">
    <cfRule type="cellIs" dxfId="95" priority="215" operator="lessThan">
      <formula>TODAY()</formula>
    </cfRule>
    <cfRule type="cellIs" dxfId="94" priority="216" operator="equal">
      <formula>TODAY()</formula>
    </cfRule>
  </conditionalFormatting>
  <conditionalFormatting sqref="E5">
    <cfRule type="containsText" dxfId="93" priority="213" operator="containsText" text="Sailed">
      <formula>NOT(ISERROR(SEARCH("Sailed",E5)))</formula>
    </cfRule>
    <cfRule type="cellIs" dxfId="92" priority="214" operator="greaterThan">
      <formula>TODAY()</formula>
    </cfRule>
  </conditionalFormatting>
  <conditionalFormatting sqref="E5">
    <cfRule type="cellIs" dxfId="91" priority="211" operator="lessThan">
      <formula>TODAY()</formula>
    </cfRule>
    <cfRule type="cellIs" dxfId="90" priority="212" operator="equal">
      <formula>TODAY()</formula>
    </cfRule>
  </conditionalFormatting>
  <conditionalFormatting sqref="G5">
    <cfRule type="containsText" dxfId="89" priority="209" operator="containsText" text="Sailed">
      <formula>NOT(ISERROR(SEARCH("Sailed",G5)))</formula>
    </cfRule>
    <cfRule type="cellIs" dxfId="88" priority="210" operator="greaterThan">
      <formula>TODAY()</formula>
    </cfRule>
  </conditionalFormatting>
  <conditionalFormatting sqref="G5">
    <cfRule type="cellIs" dxfId="87" priority="207" operator="lessThan">
      <formula>TODAY()</formula>
    </cfRule>
    <cfRule type="cellIs" dxfId="86" priority="208" operator="equal">
      <formula>TODAY()</formula>
    </cfRule>
  </conditionalFormatting>
  <conditionalFormatting sqref="G5">
    <cfRule type="containsText" dxfId="85" priority="205" operator="containsText" text="Sailed">
      <formula>NOT(ISERROR(SEARCH("Sailed",G5)))</formula>
    </cfRule>
    <cfRule type="cellIs" dxfId="84" priority="206" operator="greaterThan">
      <formula>TODAY()</formula>
    </cfRule>
  </conditionalFormatting>
  <conditionalFormatting sqref="G5">
    <cfRule type="cellIs" dxfId="83" priority="203" operator="lessThan">
      <formula>TODAY()</formula>
    </cfRule>
    <cfRule type="cellIs" dxfId="82" priority="204" operator="equal">
      <formula>TODAY()</formula>
    </cfRule>
  </conditionalFormatting>
  <conditionalFormatting sqref="H5:K5">
    <cfRule type="containsText" dxfId="81" priority="201" operator="containsText" text="Sailed">
      <formula>NOT(ISERROR(SEARCH("Sailed",H5)))</formula>
    </cfRule>
    <cfRule type="cellIs" dxfId="80" priority="202" operator="greaterThan">
      <formula>TODAY()</formula>
    </cfRule>
  </conditionalFormatting>
  <conditionalFormatting sqref="H5:K5">
    <cfRule type="cellIs" dxfId="79" priority="199" operator="lessThan">
      <formula>TODAY()</formula>
    </cfRule>
    <cfRule type="cellIs" dxfId="78" priority="200" operator="equal">
      <formula>TODAY()</formula>
    </cfRule>
  </conditionalFormatting>
  <conditionalFormatting sqref="H5:K5">
    <cfRule type="containsText" dxfId="77" priority="197" operator="containsText" text="Sailed">
      <formula>NOT(ISERROR(SEARCH("Sailed",H5)))</formula>
    </cfRule>
    <cfRule type="cellIs" dxfId="76" priority="198" operator="greaterThan">
      <formula>TODAY()</formula>
    </cfRule>
  </conditionalFormatting>
  <conditionalFormatting sqref="H5:K5">
    <cfRule type="cellIs" dxfId="75" priority="195" operator="lessThan">
      <formula>TODAY()</formula>
    </cfRule>
    <cfRule type="cellIs" dxfId="74" priority="196" operator="equal">
      <formula>TODAY()</formula>
    </cfRule>
  </conditionalFormatting>
  <conditionalFormatting sqref="B8">
    <cfRule type="containsText" dxfId="73" priority="113" operator="containsText" text="Sailed">
      <formula>NOT(ISERROR(SEARCH("Sailed",B8)))</formula>
    </cfRule>
    <cfRule type="cellIs" dxfId="72" priority="114" operator="greaterThan">
      <formula>TODAY()</formula>
    </cfRule>
  </conditionalFormatting>
  <conditionalFormatting sqref="B8">
    <cfRule type="cellIs" dxfId="71" priority="111" operator="lessThan">
      <formula>TODAY()</formula>
    </cfRule>
    <cfRule type="cellIs" dxfId="70" priority="112" operator="equal">
      <formula>TODAY()</formula>
    </cfRule>
  </conditionalFormatting>
  <conditionalFormatting sqref="B8">
    <cfRule type="cellIs" dxfId="69" priority="109" operator="lessThan">
      <formula>TODAY()</formula>
    </cfRule>
    <cfRule type="cellIs" dxfId="68" priority="110" operator="equal">
      <formula>TODAY()</formula>
    </cfRule>
  </conditionalFormatting>
  <conditionalFormatting sqref="C8">
    <cfRule type="containsText" dxfId="67" priority="107" operator="containsText" text="Sailed">
      <formula>NOT(ISERROR(SEARCH("Sailed",C8)))</formula>
    </cfRule>
    <cfRule type="cellIs" dxfId="66" priority="108" operator="greaterThan">
      <formula>TODAY()</formula>
    </cfRule>
  </conditionalFormatting>
  <conditionalFormatting sqref="C8">
    <cfRule type="cellIs" dxfId="65" priority="105" operator="lessThan">
      <formula>TODAY()</formula>
    </cfRule>
    <cfRule type="cellIs" dxfId="64" priority="106" operator="equal">
      <formula>TODAY()</formula>
    </cfRule>
  </conditionalFormatting>
  <conditionalFormatting sqref="C8">
    <cfRule type="cellIs" dxfId="63" priority="103" operator="lessThan">
      <formula>TODAY()</formula>
    </cfRule>
    <cfRule type="cellIs" dxfId="62" priority="104" operator="equal">
      <formula>TODAY()</formula>
    </cfRule>
  </conditionalFormatting>
  <conditionalFormatting sqref="D8:E8">
    <cfRule type="containsText" dxfId="61" priority="101" operator="containsText" text="Sailed">
      <formula>NOT(ISERROR(SEARCH("Sailed",D8)))</formula>
    </cfRule>
    <cfRule type="cellIs" dxfId="60" priority="102" operator="greaterThan">
      <formula>TODAY()</formula>
    </cfRule>
  </conditionalFormatting>
  <conditionalFormatting sqref="D8:E8">
    <cfRule type="cellIs" dxfId="59" priority="99" operator="lessThan">
      <formula>TODAY()</formula>
    </cfRule>
    <cfRule type="cellIs" dxfId="58" priority="100" operator="equal">
      <formula>TODAY()</formula>
    </cfRule>
  </conditionalFormatting>
  <conditionalFormatting sqref="D8:E8">
    <cfRule type="cellIs" dxfId="57" priority="97" operator="lessThan">
      <formula>TODAY()</formula>
    </cfRule>
    <cfRule type="cellIs" dxfId="56" priority="98" operator="equal">
      <formula>TODAY()</formula>
    </cfRule>
  </conditionalFormatting>
  <conditionalFormatting sqref="G8">
    <cfRule type="containsText" dxfId="55" priority="95" operator="containsText" text="Sailed">
      <formula>NOT(ISERROR(SEARCH("Sailed",G8)))</formula>
    </cfRule>
    <cfRule type="cellIs" dxfId="54" priority="96" operator="greaterThan">
      <formula>TODAY()</formula>
    </cfRule>
  </conditionalFormatting>
  <conditionalFormatting sqref="G8">
    <cfRule type="cellIs" dxfId="53" priority="93" operator="lessThan">
      <formula>TODAY()</formula>
    </cfRule>
    <cfRule type="cellIs" dxfId="52" priority="94" operator="equal">
      <formula>TODAY()</formula>
    </cfRule>
  </conditionalFormatting>
  <conditionalFormatting sqref="G8">
    <cfRule type="cellIs" dxfId="51" priority="91" operator="lessThan">
      <formula>TODAY()</formula>
    </cfRule>
    <cfRule type="cellIs" dxfId="50" priority="92" operator="equal">
      <formula>TODAY()</formula>
    </cfRule>
  </conditionalFormatting>
  <conditionalFormatting sqref="H8">
    <cfRule type="containsText" dxfId="49" priority="89" operator="containsText" text="Sailed">
      <formula>NOT(ISERROR(SEARCH("Sailed",H8)))</formula>
    </cfRule>
    <cfRule type="cellIs" dxfId="48" priority="90" operator="greaterThan">
      <formula>TODAY()</formula>
    </cfRule>
  </conditionalFormatting>
  <conditionalFormatting sqref="H8">
    <cfRule type="cellIs" dxfId="47" priority="87" operator="lessThan">
      <formula>TODAY()</formula>
    </cfRule>
    <cfRule type="cellIs" dxfId="46" priority="88" operator="equal">
      <formula>TODAY()</formula>
    </cfRule>
  </conditionalFormatting>
  <conditionalFormatting sqref="H8">
    <cfRule type="cellIs" dxfId="45" priority="85" operator="lessThan">
      <formula>TODAY()</formula>
    </cfRule>
    <cfRule type="cellIs" dxfId="44" priority="86" operator="equal">
      <formula>TODAY()</formula>
    </cfRule>
  </conditionalFormatting>
  <conditionalFormatting sqref="I8">
    <cfRule type="containsText" dxfId="43" priority="83" operator="containsText" text="Sailed">
      <formula>NOT(ISERROR(SEARCH("Sailed",I8)))</formula>
    </cfRule>
    <cfRule type="cellIs" dxfId="42" priority="84" operator="greaterThan">
      <formula>TODAY()</formula>
    </cfRule>
  </conditionalFormatting>
  <conditionalFormatting sqref="I8">
    <cfRule type="cellIs" dxfId="41" priority="81" operator="lessThan">
      <formula>TODAY()</formula>
    </cfRule>
    <cfRule type="cellIs" dxfId="40" priority="82" operator="equal">
      <formula>TODAY()</formula>
    </cfRule>
  </conditionalFormatting>
  <conditionalFormatting sqref="I8">
    <cfRule type="cellIs" dxfId="39" priority="79" operator="lessThan">
      <formula>TODAY()</formula>
    </cfRule>
    <cfRule type="cellIs" dxfId="38" priority="80" operator="equal">
      <formula>TODAY()</formula>
    </cfRule>
  </conditionalFormatting>
  <conditionalFormatting sqref="J8:K8">
    <cfRule type="containsText" dxfId="37" priority="77" operator="containsText" text="Sailed">
      <formula>NOT(ISERROR(SEARCH("Sailed",J8)))</formula>
    </cfRule>
    <cfRule type="cellIs" dxfId="36" priority="78" operator="greaterThan">
      <formula>TODAY()</formula>
    </cfRule>
  </conditionalFormatting>
  <conditionalFormatting sqref="J8:K8">
    <cfRule type="cellIs" dxfId="35" priority="75" operator="lessThan">
      <formula>TODAY()</formula>
    </cfRule>
    <cfRule type="cellIs" dxfId="34" priority="76" operator="equal">
      <formula>TODAY()</formula>
    </cfRule>
  </conditionalFormatting>
  <conditionalFormatting sqref="J8:K8">
    <cfRule type="cellIs" dxfId="33" priority="73" operator="lessThan">
      <formula>TODAY()</formula>
    </cfRule>
    <cfRule type="cellIs" dxfId="32" priority="74" operator="equal">
      <formula>TODAY()</formula>
    </cfRule>
  </conditionalFormatting>
  <conditionalFormatting sqref="K4">
    <cfRule type="containsText" dxfId="31" priority="63" operator="containsText" text="Sailed">
      <formula>NOT(ISERROR(SEARCH("Sailed",K4)))</formula>
    </cfRule>
    <cfRule type="cellIs" dxfId="30" priority="64" operator="greaterThan">
      <formula>TODAY()</formula>
    </cfRule>
  </conditionalFormatting>
  <conditionalFormatting sqref="K4">
    <cfRule type="cellIs" dxfId="29" priority="61" operator="lessThan">
      <formula>TODAY()</formula>
    </cfRule>
    <cfRule type="cellIs" dxfId="28" priority="62" operator="equal">
      <formula>TODAY()</formula>
    </cfRule>
  </conditionalFormatting>
  <conditionalFormatting sqref="K4">
    <cfRule type="containsText" dxfId="27" priority="59" operator="containsText" text="Sailed">
      <formula>NOT(ISERROR(SEARCH("Sailed",K4)))</formula>
    </cfRule>
    <cfRule type="cellIs" dxfId="26" priority="60" operator="greaterThan">
      <formula>TODAY()</formula>
    </cfRule>
  </conditionalFormatting>
  <conditionalFormatting sqref="K4">
    <cfRule type="cellIs" dxfId="25" priority="57" operator="lessThan">
      <formula>TODAY()</formula>
    </cfRule>
    <cfRule type="cellIs" dxfId="24" priority="58" operator="equal">
      <formula>TODAY()</formula>
    </cfRule>
  </conditionalFormatting>
  <conditionalFormatting sqref="B32:B33 C32:E32">
    <cfRule type="containsText" dxfId="23" priority="55" operator="containsText" text="Sailed">
      <formula>NOT(ISERROR(SEARCH("Sailed",B32)))</formula>
    </cfRule>
    <cfRule type="cellIs" dxfId="22" priority="56" operator="greaterThan">
      <formula>TODAY()</formula>
    </cfRule>
  </conditionalFormatting>
  <conditionalFormatting sqref="B32:B33 C32:E32">
    <cfRule type="cellIs" dxfId="21" priority="53" operator="lessThan">
      <formula>TODAY()</formula>
    </cfRule>
    <cfRule type="cellIs" dxfId="20" priority="54" operator="equal">
      <formula>TODAY()</formula>
    </cfRule>
  </conditionalFormatting>
  <conditionalFormatting sqref="B32:B33 C32:E32">
    <cfRule type="containsText" dxfId="19" priority="51" operator="containsText" text="Sailed">
      <formula>NOT(ISERROR(SEARCH("Sailed",B32)))</formula>
    </cfRule>
    <cfRule type="cellIs" dxfId="18" priority="52" operator="greaterThan">
      <formula>TODAY()</formula>
    </cfRule>
  </conditionalFormatting>
  <conditionalFormatting sqref="B32:B33 C32:E32">
    <cfRule type="cellIs" dxfId="17" priority="49" operator="lessThan">
      <formula>TODAY()</formula>
    </cfRule>
    <cfRule type="cellIs" dxfId="16" priority="50" operator="equal">
      <formula>TODAY()</formula>
    </cfRule>
  </conditionalFormatting>
  <conditionalFormatting sqref="B23:F23">
    <cfRule type="containsText" dxfId="15" priority="23" operator="containsText" text="Sailed">
      <formula>NOT(ISERROR(SEARCH("Sailed",B23)))</formula>
    </cfRule>
    <cfRule type="cellIs" dxfId="14" priority="24" operator="greaterThan">
      <formula>TODAY()</formula>
    </cfRule>
  </conditionalFormatting>
  <conditionalFormatting sqref="B23:F23">
    <cfRule type="cellIs" dxfId="13" priority="21" operator="lessThan">
      <formula>TODAY()</formula>
    </cfRule>
    <cfRule type="cellIs" dxfId="12" priority="22" operator="equal">
      <formula>TODAY()</formula>
    </cfRule>
  </conditionalFormatting>
  <conditionalFormatting sqref="B23:F23">
    <cfRule type="containsText" dxfId="11" priority="19" operator="containsText" text="Sailed">
      <formula>NOT(ISERROR(SEARCH("Sailed",B23)))</formula>
    </cfRule>
    <cfRule type="cellIs" dxfId="10" priority="20" operator="greaterThan">
      <formula>TODAY()</formula>
    </cfRule>
  </conditionalFormatting>
  <conditionalFormatting sqref="B23:F23">
    <cfRule type="cellIs" dxfId="9" priority="17" operator="lessThan">
      <formula>TODAY()</formula>
    </cfRule>
    <cfRule type="cellIs" dxfId="8" priority="18" operator="equal">
      <formula>TODAY()</formula>
    </cfRule>
  </conditionalFormatting>
  <conditionalFormatting sqref="G23:K23">
    <cfRule type="containsText" dxfId="7" priority="15" operator="containsText" text="Sailed">
      <formula>NOT(ISERROR(SEARCH("Sailed",G23)))</formula>
    </cfRule>
    <cfRule type="cellIs" dxfId="6" priority="16" operator="greaterThan">
      <formula>TODAY()</formula>
    </cfRule>
  </conditionalFormatting>
  <conditionalFormatting sqref="G23:K23">
    <cfRule type="cellIs" dxfId="5" priority="13" operator="lessThan">
      <formula>TODAY()</formula>
    </cfRule>
    <cfRule type="cellIs" dxfId="4" priority="14" operator="equal">
      <formula>TODAY()</formula>
    </cfRule>
  </conditionalFormatting>
  <conditionalFormatting sqref="G23:K23">
    <cfRule type="containsText" dxfId="3" priority="11" operator="containsText" text="Sailed">
      <formula>NOT(ISERROR(SEARCH("Sailed",G23)))</formula>
    </cfRule>
    <cfRule type="cellIs" dxfId="2" priority="12" operator="greaterThan">
      <formula>TODAY()</formula>
    </cfRule>
  </conditionalFormatting>
  <conditionalFormatting sqref="G23:K23">
    <cfRule type="cellIs" dxfId="1" priority="9" operator="lessThan">
      <formula>TODAY()</formula>
    </cfRule>
    <cfRule type="cellIs" dxfId="0" priority="10" operator="equal">
      <formula>TODAY()</formula>
    </cfRule>
  </conditionalFormatting>
  <printOptions horizontalCentered="1"/>
  <pageMargins left="0.25" right="0.25" top="2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6BD5-7BDB-4255-8115-4D22B3F36F0A}">
  <sheetPr codeName="Sheet2"/>
  <dimension ref="A1:D24"/>
  <sheetViews>
    <sheetView showGridLines="0" zoomScaleNormal="100" workbookViewId="0">
      <selection activeCell="D8" sqref="D8"/>
    </sheetView>
  </sheetViews>
  <sheetFormatPr defaultRowHeight="14.5" x14ac:dyDescent="0.35"/>
  <cols>
    <col min="1" max="1" width="20.54296875" bestFit="1" customWidth="1"/>
    <col min="2" max="2" width="46.1796875" bestFit="1" customWidth="1"/>
    <col min="3" max="3" width="13.81640625" bestFit="1" customWidth="1"/>
    <col min="4" max="4" width="63" bestFit="1" customWidth="1"/>
  </cols>
  <sheetData>
    <row r="1" spans="1:4" ht="39.75" customHeight="1" x14ac:dyDescent="0.35">
      <c r="A1" s="23" t="s">
        <v>72</v>
      </c>
      <c r="B1" s="24"/>
      <c r="C1" s="24"/>
      <c r="D1" s="25"/>
    </row>
    <row r="2" spans="1:4" ht="20.149999999999999" customHeight="1" x14ac:dyDescent="0.35">
      <c r="A2" s="15" t="s">
        <v>32</v>
      </c>
      <c r="B2" s="15" t="s">
        <v>70</v>
      </c>
      <c r="C2" s="15" t="s">
        <v>73</v>
      </c>
      <c r="D2" s="15" t="s">
        <v>71</v>
      </c>
    </row>
    <row r="3" spans="1:4" ht="20.149999999999999" customHeight="1" x14ac:dyDescent="0.35">
      <c r="A3" s="3" t="s">
        <v>0</v>
      </c>
      <c r="B3" s="4" t="s">
        <v>86</v>
      </c>
      <c r="C3" s="4" t="s">
        <v>81</v>
      </c>
      <c r="D3" s="4" t="s">
        <v>87</v>
      </c>
    </row>
    <row r="4" spans="1:4" ht="20.149999999999999" customHeight="1" x14ac:dyDescent="0.35">
      <c r="A4" s="26" t="s">
        <v>1</v>
      </c>
      <c r="B4" s="5" t="s">
        <v>105</v>
      </c>
      <c r="C4" s="5" t="s">
        <v>81</v>
      </c>
      <c r="D4" s="5" t="s">
        <v>107</v>
      </c>
    </row>
    <row r="5" spans="1:4" ht="20.149999999999999" customHeight="1" x14ac:dyDescent="0.35">
      <c r="A5" s="27"/>
      <c r="B5" s="4" t="s">
        <v>106</v>
      </c>
      <c r="C5" s="4" t="s">
        <v>81</v>
      </c>
      <c r="D5" s="4" t="s">
        <v>108</v>
      </c>
    </row>
    <row r="6" spans="1:4" ht="20.149999999999999" customHeight="1" x14ac:dyDescent="0.35">
      <c r="A6" s="19" t="s">
        <v>121</v>
      </c>
      <c r="B6" s="5" t="s">
        <v>123</v>
      </c>
      <c r="C6" s="5" t="s">
        <v>77</v>
      </c>
      <c r="D6" s="5" t="s">
        <v>136</v>
      </c>
    </row>
    <row r="7" spans="1:4" ht="20.149999999999999" customHeight="1" x14ac:dyDescent="0.35">
      <c r="A7" s="19" t="s">
        <v>141</v>
      </c>
      <c r="B7" s="5" t="s">
        <v>142</v>
      </c>
      <c r="C7" s="5" t="s">
        <v>76</v>
      </c>
      <c r="D7" s="5" t="s">
        <v>142</v>
      </c>
    </row>
    <row r="8" spans="1:4" ht="20.149999999999999" customHeight="1" x14ac:dyDescent="0.35">
      <c r="A8" s="19" t="s">
        <v>143</v>
      </c>
      <c r="B8" s="5" t="s">
        <v>144</v>
      </c>
      <c r="C8" s="5" t="s">
        <v>145</v>
      </c>
      <c r="D8" s="5" t="s">
        <v>144</v>
      </c>
    </row>
    <row r="9" spans="1:4" ht="20.149999999999999" customHeight="1" x14ac:dyDescent="0.35">
      <c r="A9" s="3" t="s">
        <v>21</v>
      </c>
      <c r="B9" s="4" t="s">
        <v>100</v>
      </c>
      <c r="C9" s="4" t="s">
        <v>81</v>
      </c>
      <c r="D9" s="4" t="s">
        <v>101</v>
      </c>
    </row>
    <row r="10" spans="1:4" ht="20.149999999999999" customHeight="1" x14ac:dyDescent="0.35">
      <c r="A10" s="3" t="s">
        <v>63</v>
      </c>
      <c r="B10" s="5" t="s">
        <v>103</v>
      </c>
      <c r="C10" s="5" t="s">
        <v>81</v>
      </c>
      <c r="D10" s="5" t="s">
        <v>104</v>
      </c>
    </row>
    <row r="11" spans="1:4" ht="20.149999999999999" customHeight="1" x14ac:dyDescent="0.35">
      <c r="A11" s="3" t="s">
        <v>18</v>
      </c>
      <c r="B11" s="4" t="s">
        <v>82</v>
      </c>
      <c r="C11" s="4" t="s">
        <v>81</v>
      </c>
      <c r="D11" s="4" t="s">
        <v>82</v>
      </c>
    </row>
    <row r="12" spans="1:4" ht="20.149999999999999" customHeight="1" x14ac:dyDescent="0.35">
      <c r="A12" s="26" t="s">
        <v>64</v>
      </c>
      <c r="B12" s="5" t="s">
        <v>102</v>
      </c>
      <c r="C12" s="5" t="s">
        <v>76</v>
      </c>
      <c r="D12" s="5" t="s">
        <v>78</v>
      </c>
    </row>
    <row r="13" spans="1:4" ht="20.149999999999999" customHeight="1" x14ac:dyDescent="0.35">
      <c r="A13" s="27"/>
      <c r="B13" s="4" t="s">
        <v>78</v>
      </c>
      <c r="C13" s="4" t="s">
        <v>79</v>
      </c>
      <c r="D13" s="4" t="s">
        <v>78</v>
      </c>
    </row>
    <row r="14" spans="1:4" ht="20.149999999999999" customHeight="1" x14ac:dyDescent="0.35">
      <c r="A14" s="3" t="s">
        <v>4</v>
      </c>
      <c r="B14" s="5" t="s">
        <v>80</v>
      </c>
      <c r="C14" s="5" t="s">
        <v>81</v>
      </c>
      <c r="D14" s="5" t="s">
        <v>80</v>
      </c>
    </row>
    <row r="15" spans="1:4" ht="20.149999999999999" customHeight="1" x14ac:dyDescent="0.35">
      <c r="A15" s="26" t="s">
        <v>65</v>
      </c>
      <c r="B15" s="4" t="s">
        <v>75</v>
      </c>
      <c r="C15" s="4" t="s">
        <v>77</v>
      </c>
      <c r="D15" s="4" t="s">
        <v>83</v>
      </c>
    </row>
    <row r="16" spans="1:4" ht="20.149999999999999" customHeight="1" x14ac:dyDescent="0.35">
      <c r="A16" s="27"/>
      <c r="B16" s="5" t="s">
        <v>74</v>
      </c>
      <c r="C16" s="5" t="s">
        <v>76</v>
      </c>
      <c r="D16" s="5" t="s">
        <v>83</v>
      </c>
    </row>
    <row r="17" spans="1:4" ht="20.149999999999999" customHeight="1" x14ac:dyDescent="0.35">
      <c r="A17" s="3" t="s">
        <v>6</v>
      </c>
      <c r="B17" s="4" t="s">
        <v>85</v>
      </c>
      <c r="C17" s="4" t="s">
        <v>81</v>
      </c>
      <c r="D17" s="4" t="s">
        <v>84</v>
      </c>
    </row>
    <row r="18" spans="1:4" ht="20.149999999999999" customHeight="1" x14ac:dyDescent="0.35">
      <c r="A18" s="3" t="s">
        <v>22</v>
      </c>
      <c r="B18" s="5" t="s">
        <v>98</v>
      </c>
      <c r="C18" s="5" t="s">
        <v>81</v>
      </c>
      <c r="D18" s="5" t="s">
        <v>99</v>
      </c>
    </row>
    <row r="19" spans="1:4" ht="20.149999999999999" customHeight="1" x14ac:dyDescent="0.35">
      <c r="A19" s="3" t="s">
        <v>7</v>
      </c>
      <c r="B19" s="4" t="s">
        <v>96</v>
      </c>
      <c r="C19" s="4" t="s">
        <v>81</v>
      </c>
      <c r="D19" s="4" t="s">
        <v>97</v>
      </c>
    </row>
    <row r="20" spans="1:4" ht="20.149999999999999" customHeight="1" x14ac:dyDescent="0.35">
      <c r="A20" s="3" t="s">
        <v>8</v>
      </c>
      <c r="B20" s="5" t="s">
        <v>92</v>
      </c>
      <c r="C20" s="5" t="s">
        <v>81</v>
      </c>
      <c r="D20" s="5" t="s">
        <v>93</v>
      </c>
    </row>
    <row r="21" spans="1:4" ht="20.149999999999999" customHeight="1" x14ac:dyDescent="0.35">
      <c r="A21" s="3" t="s">
        <v>9</v>
      </c>
      <c r="B21" s="4" t="s">
        <v>90</v>
      </c>
      <c r="C21" s="4" t="s">
        <v>81</v>
      </c>
      <c r="D21" s="4" t="s">
        <v>91</v>
      </c>
    </row>
    <row r="22" spans="1:4" ht="20.149999999999999" customHeight="1" x14ac:dyDescent="0.35">
      <c r="A22" s="3" t="s">
        <v>20</v>
      </c>
      <c r="B22" s="5" t="s">
        <v>109</v>
      </c>
      <c r="C22" s="5" t="s">
        <v>81</v>
      </c>
      <c r="D22" s="5" t="s">
        <v>110</v>
      </c>
    </row>
    <row r="23" spans="1:4" ht="20.149999999999999" customHeight="1" x14ac:dyDescent="0.35">
      <c r="A23" s="3" t="s">
        <v>11</v>
      </c>
      <c r="B23" s="4" t="s">
        <v>94</v>
      </c>
      <c r="C23" s="4" t="s">
        <v>81</v>
      </c>
      <c r="D23" s="4" t="s">
        <v>95</v>
      </c>
    </row>
    <row r="24" spans="1:4" ht="19.5" customHeight="1" x14ac:dyDescent="0.35">
      <c r="A24" s="3" t="s">
        <v>10</v>
      </c>
      <c r="B24" s="5" t="s">
        <v>88</v>
      </c>
      <c r="C24" s="5" t="s">
        <v>81</v>
      </c>
      <c r="D24" s="5" t="s">
        <v>89</v>
      </c>
    </row>
  </sheetData>
  <mergeCells count="4">
    <mergeCell ref="A1:D1"/>
    <mergeCell ref="A15:A16"/>
    <mergeCell ref="A12:A13"/>
    <mergeCell ref="A4:A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B5A10-7E5E-4736-9014-0949857A250F}">
  <sheetPr codeName="Sheet4"/>
  <dimension ref="B1:W402"/>
  <sheetViews>
    <sheetView showGridLines="0" topLeftCell="I1" zoomScaleNormal="100" workbookViewId="0">
      <selection activeCell="V4" sqref="V4"/>
    </sheetView>
  </sheetViews>
  <sheetFormatPr defaultRowHeight="14.5" x14ac:dyDescent="0.35"/>
  <cols>
    <col min="1" max="1" width="3" customWidth="1"/>
    <col min="2" max="2" width="16" customWidth="1"/>
    <col min="3" max="3" width="15" customWidth="1"/>
    <col min="4" max="5" width="13.26953125" customWidth="1"/>
    <col min="6" max="8" width="10.26953125" customWidth="1"/>
    <col min="9" max="9" width="7.7265625" customWidth="1"/>
    <col min="10" max="10" width="12.7265625" customWidth="1"/>
    <col min="11" max="11" width="11.453125" customWidth="1"/>
    <col min="12" max="12" width="11.26953125" customWidth="1"/>
    <col min="13" max="13" width="13.453125" customWidth="1"/>
    <col min="16" max="16" width="10.7265625" bestFit="1" customWidth="1"/>
    <col min="17" max="17" width="20.54296875" bestFit="1" customWidth="1"/>
    <col min="18" max="18" width="12.7265625" customWidth="1"/>
    <col min="19" max="19" width="10.7265625" customWidth="1"/>
    <col min="20" max="20" width="10.81640625" bestFit="1" customWidth="1"/>
    <col min="21" max="21" width="10.7265625" style="9" customWidth="1"/>
    <col min="22" max="22" width="10.54296875" style="9" bestFit="1" customWidth="1"/>
    <col min="23" max="23" width="10.26953125" customWidth="1"/>
    <col min="24" max="24" width="10.7265625" bestFit="1" customWidth="1"/>
    <col min="25" max="25" width="10.7265625" customWidth="1"/>
    <col min="26" max="26" width="10.7265625" bestFit="1" customWidth="1"/>
    <col min="27" max="27" width="10.7265625" customWidth="1"/>
    <col min="28" max="28" width="10.7265625" bestFit="1" customWidth="1"/>
    <col min="29" max="29" width="10.7265625" customWidth="1"/>
    <col min="30" max="30" width="10.7265625" bestFit="1" customWidth="1"/>
    <col min="31" max="31" width="10.7265625" customWidth="1"/>
    <col min="32" max="32" width="10.7265625" bestFit="1" customWidth="1"/>
    <col min="33" max="33" width="10.7265625" customWidth="1"/>
    <col min="34" max="34" width="10.7265625" bestFit="1" customWidth="1"/>
    <col min="35" max="35" width="10.7265625" customWidth="1"/>
    <col min="36" max="36" width="10.7265625" bestFit="1" customWidth="1"/>
    <col min="37" max="37" width="10.7265625" customWidth="1"/>
    <col min="38" max="38" width="10.7265625" bestFit="1" customWidth="1"/>
    <col min="39" max="39" width="10.7265625" customWidth="1"/>
    <col min="40" max="40" width="10.7265625" bestFit="1" customWidth="1"/>
    <col min="41" max="41" width="11" customWidth="1"/>
  </cols>
  <sheetData>
    <row r="1" spans="2:22" ht="12" customHeight="1" x14ac:dyDescent="0.3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</row>
    <row r="2" spans="2:22" s="9" customFormat="1" ht="20.25" customHeight="1" x14ac:dyDescent="0.3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35</v>
      </c>
      <c r="N2" s="7"/>
      <c r="O2" s="7"/>
      <c r="P2" s="7"/>
      <c r="Q2" s="7"/>
      <c r="R2" s="7"/>
      <c r="S2" s="7"/>
      <c r="T2" s="7"/>
      <c r="U2" s="7"/>
      <c r="V2" s="7"/>
    </row>
    <row r="3" spans="2:22" s="9" customFormat="1" x14ac:dyDescent="0.35">
      <c r="B3" s="10" t="s">
        <v>32</v>
      </c>
      <c r="C3" s="10" t="s">
        <v>56</v>
      </c>
      <c r="D3" s="10" t="s">
        <v>57</v>
      </c>
      <c r="E3" s="10" t="s">
        <v>33</v>
      </c>
      <c r="F3" s="11" t="s">
        <v>43</v>
      </c>
      <c r="G3" s="11" t="s">
        <v>42</v>
      </c>
      <c r="H3" s="11" t="s">
        <v>41</v>
      </c>
      <c r="I3" s="7"/>
      <c r="J3" s="10" t="s">
        <v>32</v>
      </c>
      <c r="K3" s="10" t="s">
        <v>56</v>
      </c>
      <c r="L3" s="10" t="s">
        <v>57</v>
      </c>
      <c r="M3" s="10" t="s">
        <v>33</v>
      </c>
      <c r="N3" s="7"/>
      <c r="O3" s="7"/>
      <c r="P3" s="7"/>
      <c r="Q3" s="12" t="s">
        <v>60</v>
      </c>
      <c r="R3" s="12" t="s">
        <v>13</v>
      </c>
      <c r="S3" s="12" t="s">
        <v>61</v>
      </c>
      <c r="T3" s="11" t="s">
        <v>43</v>
      </c>
      <c r="U3" s="11" t="s">
        <v>42</v>
      </c>
      <c r="V3" s="11" t="s">
        <v>41</v>
      </c>
    </row>
    <row r="4" spans="2:22" s="9" customFormat="1" x14ac:dyDescent="0.35">
      <c r="B4" s="7" t="s">
        <v>34</v>
      </c>
      <c r="C4" s="13">
        <v>44055</v>
      </c>
      <c r="D4" s="13">
        <v>44057</v>
      </c>
      <c r="E4" s="7" t="s">
        <v>51</v>
      </c>
      <c r="F4" s="7">
        <f>ROWS($B$4:B4)</f>
        <v>1</v>
      </c>
      <c r="G4" s="7" t="str">
        <f>IF(ISNUMBER(SEARCH('WEEK 47'!#REF!,B4)),F4,"")</f>
        <v/>
      </c>
      <c r="H4" s="7" t="str">
        <f t="shared" ref="H4:H44" si="0">IFERROR(SMALL($G$4:$G$44,F4),"")</f>
        <v/>
      </c>
      <c r="I4" s="7"/>
      <c r="J4" s="7" t="str">
        <f>IFERROR(INDEX($B$4:$E$44,$H4,COLUMNS($J$3:J3)),"")</f>
        <v/>
      </c>
      <c r="K4" s="13" t="str">
        <f>IFERROR(INDEX($B$4:$E$44,$H4,COLUMNS($J$3:K3)),"")</f>
        <v/>
      </c>
      <c r="L4" s="13" t="str">
        <f>IFERROR(INDEX($B$4:$E$44,$H4,COLUMNS($J$3:L3)),"")</f>
        <v/>
      </c>
      <c r="M4" s="7" t="str">
        <f>IFERROR(INDEX($B$4:$E$44,$H4,COLUMNS($J$3:M3)),"")</f>
        <v/>
      </c>
      <c r="N4" s="7"/>
      <c r="O4" s="7"/>
      <c r="P4" s="7"/>
      <c r="Q4" s="11" t="s">
        <v>66</v>
      </c>
      <c r="R4" s="13" t="e">
        <f>'WEEK 47'!#REF!</f>
        <v>#REF!</v>
      </c>
      <c r="S4" s="13" t="s">
        <v>23</v>
      </c>
      <c r="T4" s="7">
        <f>ROWS($Q$4:Q4)</f>
        <v>1</v>
      </c>
      <c r="U4" s="7" t="str">
        <f>IF(ISNUMBER(SEARCH('WEEK 47'!#REF!,Q4)),T4,"")</f>
        <v/>
      </c>
      <c r="V4" s="7" t="str">
        <f t="shared" ref="V4:V23" si="1">IFERROR(SMALL($U$4:$U$303,T4),"")</f>
        <v/>
      </c>
    </row>
    <row r="5" spans="2:22" s="9" customFormat="1" x14ac:dyDescent="0.35">
      <c r="B5" s="7" t="s">
        <v>35</v>
      </c>
      <c r="C5" s="13"/>
      <c r="D5" s="13">
        <v>43870</v>
      </c>
      <c r="E5" s="7" t="s">
        <v>45</v>
      </c>
      <c r="F5" s="7">
        <f>ROWS($B$4:B5)</f>
        <v>2</v>
      </c>
      <c r="G5" s="7" t="str">
        <f>IF(ISNUMBER(SEARCH('WEEK 47'!#REF!,B5)),F5,"")</f>
        <v/>
      </c>
      <c r="H5" s="7" t="str">
        <f t="shared" si="0"/>
        <v/>
      </c>
      <c r="I5" s="7"/>
      <c r="J5" s="7" t="str">
        <f>IFERROR(INDEX($B$4:$E$44,$H5,COLUMNS($J$3:J4)),"")</f>
        <v/>
      </c>
      <c r="K5" s="13"/>
      <c r="L5" s="13" t="str">
        <f>IFERROR(INDEX($B$4:$E$44,$H5,COLUMNS($J$3:L4)),"")</f>
        <v/>
      </c>
      <c r="M5" s="7" t="str">
        <f>IFERROR(INDEX($B$4:$E$44,$H5,COLUMNS($J$3:M4)),"")</f>
        <v/>
      </c>
      <c r="N5" s="7"/>
      <c r="O5" s="7"/>
      <c r="P5" s="7"/>
      <c r="Q5" s="11" t="s">
        <v>1</v>
      </c>
      <c r="R5" s="13" t="e">
        <f>'WEEK 47'!#REF!</f>
        <v>#REF!</v>
      </c>
      <c r="S5" s="13" t="s">
        <v>23</v>
      </c>
      <c r="T5" s="7">
        <f>ROWS($Q$4:Q5)</f>
        <v>2</v>
      </c>
      <c r="U5" s="7" t="str">
        <f>IF(ISNUMBER(SEARCH('WEEK 47'!#REF!,Q5)),T5,"")</f>
        <v/>
      </c>
      <c r="V5" s="7" t="str">
        <f t="shared" si="1"/>
        <v/>
      </c>
    </row>
    <row r="6" spans="2:22" s="9" customFormat="1" x14ac:dyDescent="0.35">
      <c r="B6" s="7" t="s">
        <v>36</v>
      </c>
      <c r="C6" s="13"/>
      <c r="D6" s="13">
        <v>44082</v>
      </c>
      <c r="E6" s="7" t="s">
        <v>46</v>
      </c>
      <c r="F6" s="7">
        <f>ROWS($B$4:B6)</f>
        <v>3</v>
      </c>
      <c r="G6" s="7" t="str">
        <f>IF(ISNUMBER(SEARCH('WEEK 47'!#REF!,B6)),F6,"")</f>
        <v/>
      </c>
      <c r="H6" s="7" t="str">
        <f t="shared" si="0"/>
        <v/>
      </c>
      <c r="I6" s="7"/>
      <c r="J6" s="7" t="str">
        <f>IFERROR(INDEX($B$4:$E$44,$H6,COLUMNS($J$3:J5)),"")</f>
        <v/>
      </c>
      <c r="K6" s="13"/>
      <c r="L6" s="13" t="str">
        <f>IFERROR(INDEX($B$4:$E$44,$H6,COLUMNS($J$3:L5)),"")</f>
        <v/>
      </c>
      <c r="M6" s="7" t="str">
        <f>IFERROR(INDEX($B$4:$E$44,$H6,COLUMNS($J$3:M5)),"")</f>
        <v/>
      </c>
      <c r="N6" s="7"/>
      <c r="O6" s="7"/>
      <c r="P6" s="7"/>
      <c r="Q6" s="11" t="s">
        <v>21</v>
      </c>
      <c r="R6" s="13" t="e">
        <f>'WEEK 47'!#REF!</f>
        <v>#REF!</v>
      </c>
      <c r="S6" s="13" t="s">
        <v>23</v>
      </c>
      <c r="T6" s="7">
        <f>ROWS($Q$4:Q6)</f>
        <v>3</v>
      </c>
      <c r="U6" s="7" t="str">
        <f>IF(ISNUMBER(SEARCH('WEEK 47'!#REF!,Q6)),T6,"")</f>
        <v/>
      </c>
      <c r="V6" s="7" t="str">
        <f t="shared" si="1"/>
        <v/>
      </c>
    </row>
    <row r="7" spans="2:22" s="9" customFormat="1" x14ac:dyDescent="0.35">
      <c r="B7" s="7" t="s">
        <v>37</v>
      </c>
      <c r="C7" s="13"/>
      <c r="D7" s="13">
        <v>44083</v>
      </c>
      <c r="E7" s="7" t="s">
        <v>47</v>
      </c>
      <c r="F7" s="7">
        <f>ROWS($B$4:B7)</f>
        <v>4</v>
      </c>
      <c r="G7" s="7" t="str">
        <f>IF(ISNUMBER(SEARCH('WEEK 47'!#REF!,B7)),F7,"")</f>
        <v/>
      </c>
      <c r="H7" s="7" t="str">
        <f t="shared" si="0"/>
        <v/>
      </c>
      <c r="I7" s="7"/>
      <c r="J7" s="7" t="str">
        <f>IFERROR(INDEX($B$4:$E$44,$H7,COLUMNS($J$3:J6)),"")</f>
        <v/>
      </c>
      <c r="K7" s="13"/>
      <c r="L7" s="13" t="str">
        <f>IFERROR(INDEX($B$4:$E$44,$H7,COLUMNS($J$3:L6)),"")</f>
        <v/>
      </c>
      <c r="M7" s="7" t="str">
        <f>IFERROR(INDEX($B$4:$E$44,$H7,COLUMNS($J$3:M6)),"")</f>
        <v/>
      </c>
      <c r="N7" s="7"/>
      <c r="O7" s="7"/>
      <c r="P7" s="7"/>
      <c r="Q7" s="11" t="s">
        <v>113</v>
      </c>
      <c r="R7" s="13" t="e">
        <f>'WEEK 47'!#REF!</f>
        <v>#REF!</v>
      </c>
      <c r="S7" s="13" t="s">
        <v>23</v>
      </c>
      <c r="T7" s="7">
        <f>ROWS($Q$4:Q7)</f>
        <v>4</v>
      </c>
      <c r="U7" s="7" t="str">
        <f>IF(ISNUMBER(SEARCH('WEEK 47'!#REF!,Q7)),T7,"")</f>
        <v/>
      </c>
      <c r="V7" s="7" t="str">
        <f t="shared" si="1"/>
        <v/>
      </c>
    </row>
    <row r="8" spans="2:22" s="9" customFormat="1" x14ac:dyDescent="0.35">
      <c r="B8" s="7" t="s">
        <v>38</v>
      </c>
      <c r="C8" s="13">
        <v>44116</v>
      </c>
      <c r="D8" s="13">
        <v>44084</v>
      </c>
      <c r="E8" s="7" t="s">
        <v>48</v>
      </c>
      <c r="F8" s="7">
        <f>ROWS($B$4:B8)</f>
        <v>5</v>
      </c>
      <c r="G8" s="7" t="str">
        <f>IF(ISNUMBER(SEARCH('WEEK 47'!#REF!,B8)),F8,"")</f>
        <v/>
      </c>
      <c r="H8" s="7" t="str">
        <f t="shared" si="0"/>
        <v/>
      </c>
      <c r="I8" s="7"/>
      <c r="J8" s="7" t="str">
        <f>IFERROR(INDEX($B$4:$E$44,$H8,COLUMNS($J$3:J7)),"")</f>
        <v/>
      </c>
      <c r="K8" s="13"/>
      <c r="L8" s="13" t="str">
        <f>IFERROR(INDEX($B$4:$E$44,$H8,COLUMNS($J$3:L7)),"")</f>
        <v/>
      </c>
      <c r="M8" s="7" t="str">
        <f>IFERROR(INDEX($B$4:$E$44,$H8,COLUMNS($J$3:M7)),"")</f>
        <v/>
      </c>
      <c r="N8" s="7"/>
      <c r="O8" s="7"/>
      <c r="P8" s="7"/>
      <c r="Q8" s="11" t="s">
        <v>17</v>
      </c>
      <c r="R8" s="13" t="e">
        <f>'WEEK 47'!#REF!</f>
        <v>#REF!</v>
      </c>
      <c r="S8" s="13" t="s">
        <v>23</v>
      </c>
      <c r="T8" s="7">
        <f>ROWS($Q$4:Q8)</f>
        <v>5</v>
      </c>
      <c r="U8" s="7" t="str">
        <f>IF(ISNUMBER(SEARCH('WEEK 47'!#REF!,Q8)),T8,"")</f>
        <v/>
      </c>
      <c r="V8" s="7" t="str">
        <f t="shared" si="1"/>
        <v/>
      </c>
    </row>
    <row r="9" spans="2:22" s="9" customFormat="1" x14ac:dyDescent="0.35">
      <c r="B9" s="7" t="s">
        <v>39</v>
      </c>
      <c r="C9" s="13"/>
      <c r="D9" s="13">
        <v>44085</v>
      </c>
      <c r="E9" s="7" t="s">
        <v>49</v>
      </c>
      <c r="F9" s="7">
        <f>ROWS($B$4:B9)</f>
        <v>6</v>
      </c>
      <c r="G9" s="7" t="str">
        <f>IF(ISNUMBER(SEARCH('WEEK 47'!#REF!,B9)),F9,"")</f>
        <v/>
      </c>
      <c r="H9" s="7" t="str">
        <f t="shared" si="0"/>
        <v/>
      </c>
      <c r="I9" s="7"/>
      <c r="J9" s="7" t="str">
        <f>IFERROR(INDEX($B$4:$E$44,$H9,COLUMNS($J$3:J8)),"")</f>
        <v/>
      </c>
      <c r="K9" s="13"/>
      <c r="L9" s="13" t="str">
        <f>IFERROR(INDEX($B$4:$E$44,$H9,COLUMNS($J$3:L8)),"")</f>
        <v/>
      </c>
      <c r="M9" s="7" t="str">
        <f>IFERROR(INDEX($B$4:$E$44,$H9,COLUMNS($J$3:M8)),"")</f>
        <v/>
      </c>
      <c r="N9" s="7"/>
      <c r="O9" s="7"/>
      <c r="P9" s="7"/>
      <c r="Q9" s="11" t="s">
        <v>18</v>
      </c>
      <c r="R9" s="13" t="e">
        <f>'WEEK 47'!#REF!</f>
        <v>#REF!</v>
      </c>
      <c r="S9" s="13" t="s">
        <v>23</v>
      </c>
      <c r="T9" s="7">
        <f>ROWS($Q$4:Q9)</f>
        <v>6</v>
      </c>
      <c r="U9" s="7" t="str">
        <f>IF(ISNUMBER(SEARCH('WEEK 47'!#REF!,Q9)),T9,"")</f>
        <v/>
      </c>
      <c r="V9" s="7" t="str">
        <f t="shared" si="1"/>
        <v/>
      </c>
    </row>
    <row r="10" spans="2:22" s="9" customFormat="1" x14ac:dyDescent="0.35">
      <c r="B10" s="7" t="s">
        <v>40</v>
      </c>
      <c r="C10" s="13"/>
      <c r="D10" s="13">
        <v>44086</v>
      </c>
      <c r="E10" s="7" t="s">
        <v>50</v>
      </c>
      <c r="F10" s="7">
        <f>ROWS($B$4:B10)</f>
        <v>7</v>
      </c>
      <c r="G10" s="7" t="str">
        <f>IF(ISNUMBER(SEARCH('WEEK 47'!#REF!,B10)),F10,"")</f>
        <v/>
      </c>
      <c r="H10" s="7" t="str">
        <f t="shared" si="0"/>
        <v/>
      </c>
      <c r="I10" s="7"/>
      <c r="J10" s="7" t="str">
        <f>IFERROR(INDEX($B$4:$E$44,$H10,COLUMNS($J$3:J9)),"")</f>
        <v/>
      </c>
      <c r="K10" s="7"/>
      <c r="L10" s="14" t="str">
        <f>IFERROR(INDEX($B$4:$E$44,$H10,COLUMNS($J$3:L9)),"")</f>
        <v/>
      </c>
      <c r="M10" s="7" t="str">
        <f>IFERROR(INDEX($B$4:$E$44,$H10,COLUMNS($J$3:M9)),"")</f>
        <v/>
      </c>
      <c r="N10" s="7"/>
      <c r="O10" s="7"/>
      <c r="P10" s="7"/>
      <c r="Q10" s="11" t="s">
        <v>114</v>
      </c>
      <c r="R10" s="13" t="e">
        <f>'WEEK 47'!#REF!</f>
        <v>#REF!</v>
      </c>
      <c r="S10" s="13" t="s">
        <v>23</v>
      </c>
      <c r="T10" s="7">
        <f>ROWS($Q$4:Q10)</f>
        <v>7</v>
      </c>
      <c r="U10" s="7" t="str">
        <f>IF(ISNUMBER(SEARCH('WEEK 47'!#REF!,Q10)),T10,"")</f>
        <v/>
      </c>
      <c r="V10" s="7" t="str">
        <f t="shared" si="1"/>
        <v/>
      </c>
    </row>
    <row r="11" spans="2:22" s="9" customFormat="1" x14ac:dyDescent="0.35">
      <c r="B11" s="7" t="s">
        <v>34</v>
      </c>
      <c r="C11" s="13">
        <v>44084</v>
      </c>
      <c r="D11" s="13">
        <v>44087</v>
      </c>
      <c r="E11" s="7" t="s">
        <v>52</v>
      </c>
      <c r="F11" s="7">
        <f>ROWS($B$4:B11)</f>
        <v>8</v>
      </c>
      <c r="G11" s="7" t="str">
        <f>IF(ISNUMBER(SEARCH('WEEK 47'!#REF!,B11)),F11,"")</f>
        <v/>
      </c>
      <c r="H11" s="7" t="str">
        <f t="shared" si="0"/>
        <v/>
      </c>
      <c r="I11" s="7"/>
      <c r="J11" s="7" t="str">
        <f>IFERROR(INDEX($B$4:$E$44,$H11,COLUMNS($J$3:J10)),"")</f>
        <v/>
      </c>
      <c r="K11" s="7"/>
      <c r="L11" s="14" t="str">
        <f>IFERROR(INDEX($B$4:$E$44,$H11,COLUMNS($J$3:L10)),"")</f>
        <v/>
      </c>
      <c r="M11" s="7" t="str">
        <f>IFERROR(INDEX($B$4:$E$44,$H11,COLUMNS($J$3:M10)),"")</f>
        <v/>
      </c>
      <c r="N11" s="7"/>
      <c r="O11" s="7"/>
      <c r="P11" s="7"/>
      <c r="Q11" s="11" t="s">
        <v>69</v>
      </c>
      <c r="R11" s="13" t="e">
        <f>'WEEK 47'!#REF!</f>
        <v>#REF!</v>
      </c>
      <c r="S11" s="13" t="s">
        <v>23</v>
      </c>
      <c r="T11" s="7">
        <f>ROWS($Q$4:Q11)</f>
        <v>8</v>
      </c>
      <c r="U11" s="7" t="str">
        <f>IF(ISNUMBER(SEARCH('WEEK 47'!#REF!,Q11)),T11,"")</f>
        <v/>
      </c>
      <c r="V11" s="7" t="str">
        <f t="shared" si="1"/>
        <v/>
      </c>
    </row>
    <row r="12" spans="2:22" s="9" customFormat="1" x14ac:dyDescent="0.35">
      <c r="B12" s="7" t="s">
        <v>35</v>
      </c>
      <c r="C12" s="13"/>
      <c r="D12" s="13">
        <v>44088</v>
      </c>
      <c r="E12" s="7" t="s">
        <v>45</v>
      </c>
      <c r="F12" s="7">
        <f>ROWS($B$4:B12)</f>
        <v>9</v>
      </c>
      <c r="G12" s="7" t="str">
        <f>IF(ISNUMBER(SEARCH('WEEK 47'!#REF!,B12)),F12,"")</f>
        <v/>
      </c>
      <c r="H12" s="7" t="str">
        <f t="shared" si="0"/>
        <v/>
      </c>
      <c r="I12" s="7"/>
      <c r="J12" s="7" t="str">
        <f>IFERROR(INDEX($B$4:$E$44,$H12,COLUMNS($J$3:J11)),"")</f>
        <v/>
      </c>
      <c r="K12" s="7"/>
      <c r="L12" s="14" t="str">
        <f>IFERROR(INDEX($B$4:$E$44,$H12,COLUMNS($J$3:L11)),"")</f>
        <v/>
      </c>
      <c r="M12" s="7" t="str">
        <f>IFERROR(INDEX($B$4:$E$44,$H12,COLUMNS($J$3:M11)),"")</f>
        <v/>
      </c>
      <c r="N12" s="7"/>
      <c r="O12" s="7"/>
      <c r="P12" s="7"/>
      <c r="Q12" s="11" t="s">
        <v>3</v>
      </c>
      <c r="R12" s="13" t="e">
        <f>'WEEK 47'!#REF!</f>
        <v>#REF!</v>
      </c>
      <c r="S12" s="13" t="s">
        <v>23</v>
      </c>
      <c r="T12" s="7">
        <f>ROWS($Q$4:Q12)</f>
        <v>9</v>
      </c>
      <c r="U12" s="7" t="str">
        <f>IF(ISNUMBER(SEARCH('WEEK 47'!#REF!,Q12)),T12,"")</f>
        <v/>
      </c>
      <c r="V12" s="7" t="str">
        <f t="shared" si="1"/>
        <v/>
      </c>
    </row>
    <row r="13" spans="2:22" s="9" customFormat="1" x14ac:dyDescent="0.35">
      <c r="B13" s="7" t="s">
        <v>36</v>
      </c>
      <c r="C13" s="13"/>
      <c r="D13" s="13">
        <v>44089</v>
      </c>
      <c r="E13" s="7" t="s">
        <v>46</v>
      </c>
      <c r="F13" s="7">
        <f>ROWS($B$4:B13)</f>
        <v>10</v>
      </c>
      <c r="G13" s="7" t="str">
        <f>IF(ISNUMBER(SEARCH('WEEK 47'!#REF!,B13)),F13,"")</f>
        <v/>
      </c>
      <c r="H13" s="7" t="str">
        <f t="shared" si="0"/>
        <v/>
      </c>
      <c r="I13" s="7"/>
      <c r="J13" s="7" t="str">
        <f>IFERROR(INDEX($B$4:$E$44,$H13,COLUMNS($J$3:J12)),"")</f>
        <v/>
      </c>
      <c r="K13" s="7"/>
      <c r="L13" s="14" t="str">
        <f>IFERROR(INDEX($B$4:$E$44,$H13,COLUMNS($J$3:L12)),"")</f>
        <v/>
      </c>
      <c r="M13" s="7" t="str">
        <f>IFERROR(INDEX($B$4:$E$44,$H13,COLUMNS($J$3:M12)),"")</f>
        <v/>
      </c>
      <c r="N13" s="7"/>
      <c r="O13" s="7"/>
      <c r="P13" s="7"/>
      <c r="Q13" s="11" t="s">
        <v>112</v>
      </c>
      <c r="R13" s="13" t="e">
        <f>'WEEK 47'!#REF!</f>
        <v>#REF!</v>
      </c>
      <c r="S13" s="13" t="s">
        <v>23</v>
      </c>
      <c r="T13" s="7">
        <f>ROWS($Q$4:Q13)</f>
        <v>10</v>
      </c>
      <c r="U13" s="7" t="str">
        <f>IF(ISNUMBER(SEARCH('WEEK 47'!#REF!,Q13)),T13,"")</f>
        <v/>
      </c>
      <c r="V13" s="7" t="str">
        <f t="shared" si="1"/>
        <v/>
      </c>
    </row>
    <row r="14" spans="2:22" s="9" customFormat="1" x14ac:dyDescent="0.35">
      <c r="B14" s="7" t="s">
        <v>37</v>
      </c>
      <c r="C14" s="13"/>
      <c r="D14" s="13">
        <v>44090</v>
      </c>
      <c r="E14" s="7" t="s">
        <v>47</v>
      </c>
      <c r="F14" s="7">
        <f>ROWS($B$4:B14)</f>
        <v>11</v>
      </c>
      <c r="G14" s="7" t="str">
        <f>IF(ISNUMBER(SEARCH('WEEK 47'!#REF!,B14)),F14,"")</f>
        <v/>
      </c>
      <c r="H14" s="7" t="str">
        <f t="shared" si="0"/>
        <v/>
      </c>
      <c r="I14" s="7"/>
      <c r="J14" s="7" t="str">
        <f>IFERROR(INDEX($B$4:$E$44,$H14,COLUMNS($J$3:J13)),"")</f>
        <v/>
      </c>
      <c r="K14" s="7"/>
      <c r="L14" s="14" t="str">
        <f>IFERROR(INDEX($B$4:$E$44,$H14,COLUMNS($J$3:L13)),"")</f>
        <v/>
      </c>
      <c r="M14" s="7" t="str">
        <f>IFERROR(INDEX($B$4:$E$44,$H14,COLUMNS($J$3:M13)),"")</f>
        <v/>
      </c>
      <c r="N14" s="7"/>
      <c r="O14" s="7"/>
      <c r="P14" s="7"/>
      <c r="Q14" s="11" t="s">
        <v>4</v>
      </c>
      <c r="R14" s="13" t="e">
        <f>'WEEK 47'!#REF!</f>
        <v>#REF!</v>
      </c>
      <c r="S14" s="13" t="s">
        <v>23</v>
      </c>
      <c r="T14" s="7">
        <f>ROWS($Q$4:Q14)</f>
        <v>11</v>
      </c>
      <c r="U14" s="7" t="str">
        <f>IF(ISNUMBER(SEARCH('WEEK 47'!#REF!,Q14)),T14,"")</f>
        <v/>
      </c>
      <c r="V14" s="7" t="str">
        <f t="shared" si="1"/>
        <v/>
      </c>
    </row>
    <row r="15" spans="2:22" s="9" customFormat="1" x14ac:dyDescent="0.35">
      <c r="B15" s="7" t="s">
        <v>38</v>
      </c>
      <c r="C15" s="13">
        <v>44092</v>
      </c>
      <c r="D15" s="13">
        <v>44091</v>
      </c>
      <c r="E15" s="7" t="s">
        <v>48</v>
      </c>
      <c r="F15" s="7">
        <f>ROWS($B$4:B15)</f>
        <v>12</v>
      </c>
      <c r="G15" s="7" t="str">
        <f>IF(ISNUMBER(SEARCH('WEEK 47'!#REF!,B15)),F15,"")</f>
        <v/>
      </c>
      <c r="H15" s="7" t="str">
        <f t="shared" si="0"/>
        <v/>
      </c>
      <c r="I15" s="7"/>
      <c r="J15" s="7" t="str">
        <f>IFERROR(INDEX($B$4:$E$44,$H15,COLUMNS($J$3:J14)),"")</f>
        <v/>
      </c>
      <c r="K15" s="7"/>
      <c r="L15" s="14" t="str">
        <f>IFERROR(INDEX($B$4:$E$44,$H15,COLUMNS($J$3:L14)),"")</f>
        <v/>
      </c>
      <c r="M15" s="7" t="str">
        <f>IFERROR(INDEX($B$4:$E$44,$H15,COLUMNS($J$3:M14)),"")</f>
        <v/>
      </c>
      <c r="N15" s="7"/>
      <c r="O15" s="7"/>
      <c r="P15" s="7"/>
      <c r="Q15" s="11" t="s">
        <v>16</v>
      </c>
      <c r="R15" s="13" t="e">
        <f>'WEEK 47'!#REF!</f>
        <v>#REF!</v>
      </c>
      <c r="S15" s="13" t="s">
        <v>23</v>
      </c>
      <c r="T15" s="7">
        <f>ROWS($Q$4:Q15)</f>
        <v>12</v>
      </c>
      <c r="U15" s="7" t="str">
        <f>IF(ISNUMBER(SEARCH('WEEK 47'!#REF!,Q15)),T15,"")</f>
        <v/>
      </c>
      <c r="V15" s="7" t="str">
        <f t="shared" si="1"/>
        <v/>
      </c>
    </row>
    <row r="16" spans="2:22" s="9" customFormat="1" x14ac:dyDescent="0.35">
      <c r="B16" s="7" t="s">
        <v>39</v>
      </c>
      <c r="C16" s="13"/>
      <c r="D16" s="13">
        <v>44092</v>
      </c>
      <c r="E16" s="7" t="s">
        <v>49</v>
      </c>
      <c r="F16" s="7">
        <f>ROWS($B$4:B16)</f>
        <v>13</v>
      </c>
      <c r="G16" s="7" t="str">
        <f>IF(ISNUMBER(SEARCH('WEEK 47'!#REF!,B16)),F16,"")</f>
        <v/>
      </c>
      <c r="H16" s="7" t="str">
        <f t="shared" si="0"/>
        <v/>
      </c>
      <c r="I16" s="7"/>
      <c r="J16" s="7" t="str">
        <f>IFERROR(INDEX($B$4:$E$44,$H16,COLUMNS($J$3:J15)),"")</f>
        <v/>
      </c>
      <c r="K16" s="7"/>
      <c r="L16" s="14" t="str">
        <f>IFERROR(INDEX($B$4:$E$44,$H16,COLUMNS($J$3:L15)),"")</f>
        <v/>
      </c>
      <c r="M16" s="7" t="str">
        <f>IFERROR(INDEX($B$4:$E$44,$H16,COLUMNS($J$3:M15)),"")</f>
        <v/>
      </c>
      <c r="N16" s="7"/>
      <c r="O16" s="7"/>
      <c r="P16" s="7"/>
      <c r="Q16" s="11" t="s">
        <v>5</v>
      </c>
      <c r="R16" s="13" t="e">
        <f>'WEEK 47'!#REF!</f>
        <v>#REF!</v>
      </c>
      <c r="S16" s="13" t="s">
        <v>23</v>
      </c>
      <c r="T16" s="7">
        <f>ROWS($Q$4:Q16)</f>
        <v>13</v>
      </c>
      <c r="U16" s="7" t="str">
        <f>IF(ISNUMBER(SEARCH('WEEK 47'!#REF!,Q16)),T16,"")</f>
        <v/>
      </c>
      <c r="V16" s="7" t="str">
        <f t="shared" si="1"/>
        <v/>
      </c>
    </row>
    <row r="17" spans="2:22" s="9" customFormat="1" x14ac:dyDescent="0.35">
      <c r="B17" s="7" t="s">
        <v>40</v>
      </c>
      <c r="C17" s="13"/>
      <c r="D17" s="13">
        <v>44093</v>
      </c>
      <c r="E17" s="7" t="s">
        <v>50</v>
      </c>
      <c r="F17" s="7">
        <f>ROWS($B$4:B17)</f>
        <v>14</v>
      </c>
      <c r="G17" s="7" t="str">
        <f>IF(ISNUMBER(SEARCH('WEEK 47'!#REF!,B17)),F17,"")</f>
        <v/>
      </c>
      <c r="H17" s="7" t="str">
        <f t="shared" si="0"/>
        <v/>
      </c>
      <c r="I17" s="7"/>
      <c r="J17" s="7" t="str">
        <f>IFERROR(INDEX($B$4:$E$44,$H17,COLUMNS($J$3:J16)),"")</f>
        <v/>
      </c>
      <c r="K17" s="7"/>
      <c r="L17" s="14" t="str">
        <f>IFERROR(INDEX($B$4:$E$44,$H17,COLUMNS($J$3:L16)),"")</f>
        <v/>
      </c>
      <c r="M17" s="7" t="str">
        <f>IFERROR(INDEX($B$4:$E$44,$H17,COLUMNS($J$3:M16)),"")</f>
        <v/>
      </c>
      <c r="N17" s="7"/>
      <c r="O17" s="7"/>
      <c r="P17" s="7"/>
      <c r="Q17" s="11" t="s">
        <v>6</v>
      </c>
      <c r="R17" s="13" t="e">
        <f>'WEEK 47'!#REF!</f>
        <v>#REF!</v>
      </c>
      <c r="S17" s="13" t="s">
        <v>23</v>
      </c>
      <c r="T17" s="7">
        <f>ROWS($Q$4:Q17)</f>
        <v>14</v>
      </c>
      <c r="U17" s="7" t="str">
        <f>IF(ISNUMBER(SEARCH('WEEK 47'!#REF!,Q17)),T17,"")</f>
        <v/>
      </c>
      <c r="V17" s="7" t="str">
        <f t="shared" si="1"/>
        <v/>
      </c>
    </row>
    <row r="18" spans="2:22" s="9" customFormat="1" x14ac:dyDescent="0.35">
      <c r="B18" s="7" t="s">
        <v>34</v>
      </c>
      <c r="C18" s="13">
        <v>44114</v>
      </c>
      <c r="D18" s="13">
        <v>44108</v>
      </c>
      <c r="E18" s="7" t="s">
        <v>53</v>
      </c>
      <c r="F18" s="7">
        <f>ROWS($B$4:B18)</f>
        <v>15</v>
      </c>
      <c r="G18" s="7" t="str">
        <f>IF(ISNUMBER(SEARCH('WEEK 47'!#REF!,B18)),F18,"")</f>
        <v/>
      </c>
      <c r="H18" s="7" t="str">
        <f t="shared" si="0"/>
        <v/>
      </c>
      <c r="I18" s="7"/>
      <c r="J18" s="7" t="str">
        <f>IFERROR(INDEX($B$4:$E$44,$H18,COLUMNS($J$3:J17)),"")</f>
        <v/>
      </c>
      <c r="K18" s="7"/>
      <c r="L18" s="14" t="str">
        <f>IFERROR(INDEX($B$4:$E$44,$H18,COLUMNS($J$3:L17)),"")</f>
        <v/>
      </c>
      <c r="M18" s="7" t="str">
        <f>IFERROR(INDEX($B$4:$E$44,$H18,COLUMNS($J$3:M17)),"")</f>
        <v/>
      </c>
      <c r="N18" s="7"/>
      <c r="O18" s="7"/>
      <c r="P18" s="7"/>
      <c r="Q18" s="11" t="s">
        <v>22</v>
      </c>
      <c r="R18" s="13" t="e">
        <f>'WEEK 47'!#REF!</f>
        <v>#REF!</v>
      </c>
      <c r="S18" s="13" t="s">
        <v>23</v>
      </c>
      <c r="T18" s="7">
        <f>ROWS($Q$4:Q18)</f>
        <v>15</v>
      </c>
      <c r="U18" s="7" t="str">
        <f>IF(ISNUMBER(SEARCH('WEEK 47'!#REF!,Q18)),T18,"")</f>
        <v/>
      </c>
      <c r="V18" s="7" t="str">
        <f t="shared" si="1"/>
        <v/>
      </c>
    </row>
    <row r="19" spans="2:22" s="9" customFormat="1" x14ac:dyDescent="0.35">
      <c r="B19" s="7" t="s">
        <v>35</v>
      </c>
      <c r="C19" s="13"/>
      <c r="D19" s="13">
        <v>44095</v>
      </c>
      <c r="E19" s="7" t="s">
        <v>45</v>
      </c>
      <c r="F19" s="7">
        <f>ROWS($B$4:B19)</f>
        <v>16</v>
      </c>
      <c r="G19" s="7" t="str">
        <f>IF(ISNUMBER(SEARCH('WEEK 47'!#REF!,B19)),F19,"")</f>
        <v/>
      </c>
      <c r="H19" s="7" t="str">
        <f t="shared" si="0"/>
        <v/>
      </c>
      <c r="I19" s="7"/>
      <c r="J19" s="7" t="str">
        <f>IFERROR(INDEX($B$4:$E$44,$H19,COLUMNS($J$3:J18)),"")</f>
        <v/>
      </c>
      <c r="K19" s="7"/>
      <c r="L19" s="14" t="str">
        <f>IFERROR(INDEX($B$4:$E$44,$H19,COLUMNS($J$3:L18)),"")</f>
        <v/>
      </c>
      <c r="M19" s="7" t="str">
        <f>IFERROR(INDEX($B$4:$E$44,$H19,COLUMNS($J$3:M18)),"")</f>
        <v/>
      </c>
      <c r="N19" s="7"/>
      <c r="O19" s="7"/>
      <c r="P19" s="7"/>
      <c r="Q19" s="11" t="s">
        <v>116</v>
      </c>
      <c r="R19" s="13" t="e">
        <f>'WEEK 47'!#REF!</f>
        <v>#REF!</v>
      </c>
      <c r="S19" s="13" t="s">
        <v>23</v>
      </c>
      <c r="T19" s="7">
        <f>ROWS($Q$4:Q19)</f>
        <v>16</v>
      </c>
      <c r="U19" s="7" t="str">
        <f>IF(ISNUMBER(SEARCH('WEEK 47'!#REF!,Q19)),T19,"")</f>
        <v/>
      </c>
      <c r="V19" s="7" t="str">
        <f t="shared" si="1"/>
        <v/>
      </c>
    </row>
    <row r="20" spans="2:22" s="9" customFormat="1" x14ac:dyDescent="0.35">
      <c r="B20" s="7" t="s">
        <v>36</v>
      </c>
      <c r="C20" s="13"/>
      <c r="D20" s="13">
        <v>44096</v>
      </c>
      <c r="E20" s="7" t="s">
        <v>46</v>
      </c>
      <c r="F20" s="7">
        <f>ROWS($B$4:B20)</f>
        <v>17</v>
      </c>
      <c r="G20" s="7" t="str">
        <f>IF(ISNUMBER(SEARCH('WEEK 47'!#REF!,B20)),F20,"")</f>
        <v/>
      </c>
      <c r="H20" s="7" t="str">
        <f t="shared" si="0"/>
        <v/>
      </c>
      <c r="I20" s="7"/>
      <c r="J20" s="7" t="str">
        <f>IFERROR(INDEX($B$4:$E$44,$H20,COLUMNS($J$3:J19)),"")</f>
        <v/>
      </c>
      <c r="K20" s="7"/>
      <c r="L20" s="14" t="str">
        <f>IFERROR(INDEX($B$4:$E$44,$H20,COLUMNS($J$3:L19)),"")</f>
        <v/>
      </c>
      <c r="M20" s="7" t="str">
        <f>IFERROR(INDEX($B$4:$E$44,$H20,COLUMNS($J$3:M19)),"")</f>
        <v/>
      </c>
      <c r="N20" s="7"/>
      <c r="O20" s="7"/>
      <c r="P20" s="7"/>
      <c r="Q20" s="11" t="s">
        <v>7</v>
      </c>
      <c r="R20" s="13" t="e">
        <f>'WEEK 47'!#REF!</f>
        <v>#REF!</v>
      </c>
      <c r="S20" s="13" t="s">
        <v>23</v>
      </c>
      <c r="T20" s="7">
        <f>ROWS($Q$4:Q20)</f>
        <v>17</v>
      </c>
      <c r="U20" s="7" t="str">
        <f>IF(ISNUMBER(SEARCH('WEEK 47'!#REF!,Q20)),T20,"")</f>
        <v/>
      </c>
      <c r="V20" s="7" t="str">
        <f t="shared" si="1"/>
        <v/>
      </c>
    </row>
    <row r="21" spans="2:22" s="9" customFormat="1" x14ac:dyDescent="0.35">
      <c r="B21" s="7" t="s">
        <v>37</v>
      </c>
      <c r="C21" s="13"/>
      <c r="D21" s="13">
        <v>44097</v>
      </c>
      <c r="E21" s="7" t="s">
        <v>47</v>
      </c>
      <c r="F21" s="7">
        <f>ROWS($B$4:B21)</f>
        <v>18</v>
      </c>
      <c r="G21" s="7" t="str">
        <f>IF(ISNUMBER(SEARCH('WEEK 47'!#REF!,B21)),F21,"")</f>
        <v/>
      </c>
      <c r="H21" s="7" t="str">
        <f t="shared" si="0"/>
        <v/>
      </c>
      <c r="I21" s="7"/>
      <c r="J21" s="7" t="str">
        <f>IFERROR(INDEX($B$4:$E$44,$H21,COLUMNS($J$3:J20)),"")</f>
        <v/>
      </c>
      <c r="K21" s="7"/>
      <c r="L21" s="14" t="str">
        <f>IFERROR(INDEX($B$4:$E$44,$H21,COLUMNS($J$3:L20)),"")</f>
        <v/>
      </c>
      <c r="M21" s="7" t="str">
        <f>IFERROR(INDEX($B$4:$E$44,$H21,COLUMNS($J$3:M20)),"")</f>
        <v/>
      </c>
      <c r="N21" s="7"/>
      <c r="O21" s="7"/>
      <c r="P21" s="7"/>
      <c r="Q21" s="11" t="s">
        <v>2</v>
      </c>
      <c r="R21" s="13" t="e">
        <f>'WEEK 47'!#REF!</f>
        <v>#REF!</v>
      </c>
      <c r="S21" s="13" t="s">
        <v>23</v>
      </c>
      <c r="T21" s="7">
        <f>ROWS($Q$4:Q21)</f>
        <v>18</v>
      </c>
      <c r="U21" s="7" t="str">
        <f>IF(ISNUMBER(SEARCH('WEEK 47'!#REF!,Q21)),T21,"")</f>
        <v/>
      </c>
      <c r="V21" s="7" t="str">
        <f t="shared" si="1"/>
        <v/>
      </c>
    </row>
    <row r="22" spans="2:22" s="9" customFormat="1" x14ac:dyDescent="0.35">
      <c r="B22" s="7" t="s">
        <v>38</v>
      </c>
      <c r="C22" s="13" t="s">
        <v>58</v>
      </c>
      <c r="D22" s="13">
        <v>44098</v>
      </c>
      <c r="E22" s="7" t="s">
        <v>48</v>
      </c>
      <c r="F22" s="7">
        <f>ROWS($B$4:B22)</f>
        <v>19</v>
      </c>
      <c r="G22" s="7" t="str">
        <f>IF(ISNUMBER(SEARCH('WEEK 47'!#REF!,B22)),F22,"")</f>
        <v/>
      </c>
      <c r="H22" s="7" t="str">
        <f t="shared" si="0"/>
        <v/>
      </c>
      <c r="I22" s="7"/>
      <c r="J22" s="7" t="str">
        <f>IFERROR(INDEX($B$4:$E$44,$H22,COLUMNS($J$3:J21)),"")</f>
        <v/>
      </c>
      <c r="K22" s="7"/>
      <c r="L22" s="14" t="str">
        <f>IFERROR(INDEX($B$4:$E$44,$H22,COLUMNS($J$3:L21)),"")</f>
        <v/>
      </c>
      <c r="M22" s="7" t="str">
        <f>IFERROR(INDEX($B$4:$E$44,$H22,COLUMNS($J$3:M21)),"")</f>
        <v/>
      </c>
      <c r="N22" s="7"/>
      <c r="O22" s="7"/>
      <c r="P22" s="7"/>
      <c r="Q22" s="11" t="s">
        <v>8</v>
      </c>
      <c r="R22" s="13" t="e">
        <f>'WEEK 47'!#REF!</f>
        <v>#REF!</v>
      </c>
      <c r="S22" s="13" t="s">
        <v>23</v>
      </c>
      <c r="T22" s="7">
        <f>ROWS($Q$4:Q22)</f>
        <v>19</v>
      </c>
      <c r="U22" s="7" t="str">
        <f>IF(ISNUMBER(SEARCH('WEEK 47'!#REF!,Q22)),T22,"")</f>
        <v/>
      </c>
      <c r="V22" s="7" t="str">
        <f t="shared" si="1"/>
        <v/>
      </c>
    </row>
    <row r="23" spans="2:22" s="9" customFormat="1" x14ac:dyDescent="0.35">
      <c r="B23" s="7" t="s">
        <v>39</v>
      </c>
      <c r="C23" s="13"/>
      <c r="D23" s="13">
        <v>44099</v>
      </c>
      <c r="E23" s="7" t="s">
        <v>49</v>
      </c>
      <c r="F23" s="7">
        <f>ROWS($B$4:B23)</f>
        <v>20</v>
      </c>
      <c r="G23" s="7" t="str">
        <f>IF(ISNUMBER(SEARCH('WEEK 47'!#REF!,B23)),F23,"")</f>
        <v/>
      </c>
      <c r="H23" s="7" t="str">
        <f t="shared" si="0"/>
        <v/>
      </c>
      <c r="I23" s="7"/>
      <c r="J23" s="7" t="str">
        <f>IFERROR(INDEX($B$4:$E$44,$H23,COLUMNS($J$3:J22)),"")</f>
        <v/>
      </c>
      <c r="K23" s="7"/>
      <c r="L23" s="14" t="str">
        <f>IFERROR(INDEX($B$4:$E$44,$H23,COLUMNS($J$3:L22)),"")</f>
        <v/>
      </c>
      <c r="M23" s="7" t="str">
        <f>IFERROR(INDEX($B$4:$E$44,$H23,COLUMNS($J$3:M22)),"")</f>
        <v/>
      </c>
      <c r="N23" s="7"/>
      <c r="O23" s="7"/>
      <c r="P23" s="7"/>
      <c r="Q23" s="11" t="s">
        <v>9</v>
      </c>
      <c r="R23" s="13" t="e">
        <f>'WEEK 47'!#REF!</f>
        <v>#REF!</v>
      </c>
      <c r="S23" s="13" t="s">
        <v>23</v>
      </c>
      <c r="T23" s="7">
        <f>ROWS($Q$4:Q23)</f>
        <v>20</v>
      </c>
      <c r="U23" s="7" t="str">
        <f>IF(ISNUMBER(SEARCH('WEEK 47'!#REF!,Q23)),T23,"")</f>
        <v/>
      </c>
      <c r="V23" s="7" t="str">
        <f t="shared" si="1"/>
        <v/>
      </c>
    </row>
    <row r="24" spans="2:22" s="9" customFormat="1" x14ac:dyDescent="0.35">
      <c r="B24" s="7" t="s">
        <v>40</v>
      </c>
      <c r="C24" s="13"/>
      <c r="D24" s="13">
        <v>44100</v>
      </c>
      <c r="E24" s="7" t="s">
        <v>50</v>
      </c>
      <c r="F24" s="7">
        <f>ROWS($B$4:B24)</f>
        <v>21</v>
      </c>
      <c r="G24" s="7" t="str">
        <f>IF(ISNUMBER(SEARCH('WEEK 47'!#REF!,B24)),F24,"")</f>
        <v/>
      </c>
      <c r="H24" s="7" t="str">
        <f t="shared" si="0"/>
        <v/>
      </c>
      <c r="I24" s="7"/>
      <c r="J24" s="7" t="str">
        <f>IFERROR(INDEX($B$4:$E$44,$H24,COLUMNS($J$3:J23)),"")</f>
        <v/>
      </c>
      <c r="K24" s="7"/>
      <c r="L24" s="14" t="str">
        <f>IFERROR(INDEX($B$4:$E$44,$H24,COLUMNS($J$3:L23)),"")</f>
        <v/>
      </c>
      <c r="M24" s="7" t="str">
        <f>IFERROR(INDEX($B$4:$E$44,$H24,COLUMNS($J$3:M23)),"")</f>
        <v/>
      </c>
      <c r="N24" s="7"/>
      <c r="O24" s="7"/>
      <c r="P24" s="7"/>
      <c r="Q24" s="11" t="s">
        <v>20</v>
      </c>
      <c r="R24" s="13" t="e">
        <f>'WEEK 47'!#REF!</f>
        <v>#REF!</v>
      </c>
      <c r="S24" s="13" t="s">
        <v>23</v>
      </c>
      <c r="T24" s="7">
        <f>ROWS($Q$4:Q24)</f>
        <v>21</v>
      </c>
      <c r="U24" s="7" t="str">
        <f>IF(ISNUMBER(SEARCH('WEEK 47'!#REF!,Q24)),T24,"")</f>
        <v/>
      </c>
      <c r="V24" s="7" t="str">
        <f t="shared" ref="V24:V43" si="2">IFERROR(SMALL($U$4:$U$278,T24),"")</f>
        <v/>
      </c>
    </row>
    <row r="25" spans="2:22" s="9" customFormat="1" x14ac:dyDescent="0.35">
      <c r="B25" s="7" t="s">
        <v>35</v>
      </c>
      <c r="C25" s="13"/>
      <c r="D25" s="13">
        <v>44102</v>
      </c>
      <c r="E25" s="7" t="s">
        <v>45</v>
      </c>
      <c r="F25" s="7">
        <f>ROWS($B$4:B25)</f>
        <v>22</v>
      </c>
      <c r="G25" s="7" t="str">
        <f>IF(ISNUMBER(SEARCH('WEEK 47'!#REF!,B25)),F25,"")</f>
        <v/>
      </c>
      <c r="H25" s="7" t="str">
        <f t="shared" si="0"/>
        <v/>
      </c>
      <c r="I25" s="7"/>
      <c r="J25" s="7" t="str">
        <f>IFERROR(INDEX($B$4:$E$44,$H25,COLUMNS($J$3:J24)),"")</f>
        <v/>
      </c>
      <c r="K25" s="7"/>
      <c r="L25" s="14" t="str">
        <f>IFERROR(INDEX($B$4:$E$44,$H25,COLUMNS($J$3:L24)),"")</f>
        <v/>
      </c>
      <c r="M25" s="7" t="str">
        <f>IFERROR(INDEX($B$4:$E$44,$H25,COLUMNS($J$3:M24)),"")</f>
        <v/>
      </c>
      <c r="N25" s="7"/>
      <c r="O25" s="7"/>
      <c r="P25" s="7"/>
      <c r="Q25" s="11" t="s">
        <v>11</v>
      </c>
      <c r="R25" s="13" t="e">
        <f>'WEEK 47'!#REF!</f>
        <v>#REF!</v>
      </c>
      <c r="S25" s="13" t="s">
        <v>23</v>
      </c>
      <c r="T25" s="7">
        <f>ROWS($Q$4:Q25)</f>
        <v>22</v>
      </c>
      <c r="U25" s="7" t="str">
        <f>IF(ISNUMBER(SEARCH('WEEK 47'!#REF!,Q25)),T25,"")</f>
        <v/>
      </c>
      <c r="V25" s="7" t="str">
        <f t="shared" si="2"/>
        <v/>
      </c>
    </row>
    <row r="26" spans="2:22" s="9" customFormat="1" x14ac:dyDescent="0.35">
      <c r="B26" s="7" t="s">
        <v>36</v>
      </c>
      <c r="C26" s="13"/>
      <c r="D26" s="13">
        <v>44103</v>
      </c>
      <c r="E26" s="7" t="s">
        <v>46</v>
      </c>
      <c r="F26" s="7">
        <f>ROWS($B$4:B26)</f>
        <v>23</v>
      </c>
      <c r="G26" s="7" t="str">
        <f>IF(ISNUMBER(SEARCH('WEEK 47'!#REF!,B26)),F26,"")</f>
        <v/>
      </c>
      <c r="H26" s="7" t="str">
        <f t="shared" si="0"/>
        <v/>
      </c>
      <c r="I26" s="7"/>
      <c r="J26" s="7" t="str">
        <f>IFERROR(INDEX($B$4:$E$44,$H26,COLUMNS($J$3:J25)),"")</f>
        <v/>
      </c>
      <c r="K26" s="7"/>
      <c r="L26" s="14" t="str">
        <f>IFERROR(INDEX($B$4:$E$44,$H26,COLUMNS($J$3:L25)),"")</f>
        <v/>
      </c>
      <c r="M26" s="7" t="str">
        <f>IFERROR(INDEX($B$4:$E$44,$H26,COLUMNS($J$3:M25)),"")</f>
        <v/>
      </c>
      <c r="N26" s="7"/>
      <c r="O26" s="7"/>
      <c r="P26" s="7"/>
      <c r="Q26" s="11" t="s">
        <v>10</v>
      </c>
      <c r="R26" s="13" t="e">
        <f>'WEEK 47'!#REF!</f>
        <v>#REF!</v>
      </c>
      <c r="S26" s="13" t="s">
        <v>23</v>
      </c>
      <c r="T26" s="7">
        <f>ROWS($Q$4:Q26)</f>
        <v>23</v>
      </c>
      <c r="U26" s="7" t="str">
        <f>IF(ISNUMBER(SEARCH('WEEK 47'!#REF!,Q26)),T26,"")</f>
        <v/>
      </c>
      <c r="V26" s="7" t="str">
        <f t="shared" si="2"/>
        <v/>
      </c>
    </row>
    <row r="27" spans="2:22" s="9" customFormat="1" x14ac:dyDescent="0.35">
      <c r="B27" s="7" t="s">
        <v>37</v>
      </c>
      <c r="C27" s="13"/>
      <c r="D27" s="13">
        <v>44104</v>
      </c>
      <c r="E27" s="7" t="s">
        <v>47</v>
      </c>
      <c r="F27" s="7">
        <f>ROWS($B$4:B27)</f>
        <v>24</v>
      </c>
      <c r="G27" s="7" t="str">
        <f>IF(ISNUMBER(SEARCH('WEEK 47'!#REF!,B27)),F27,"")</f>
        <v/>
      </c>
      <c r="H27" s="7" t="str">
        <f t="shared" si="0"/>
        <v/>
      </c>
      <c r="I27" s="7"/>
      <c r="J27" s="7" t="str">
        <f>IFERROR(INDEX($B$4:$E$44,$H27,COLUMNS($J$3:J26)),"")</f>
        <v/>
      </c>
      <c r="K27" s="7"/>
      <c r="L27" s="14" t="str">
        <f>IFERROR(INDEX($B$4:$E$44,$H27,COLUMNS($J$3:L26)),"")</f>
        <v/>
      </c>
      <c r="M27" s="7" t="str">
        <f>IFERROR(INDEX($B$4:$E$44,$H27,COLUMNS($J$3:M26)),"")</f>
        <v/>
      </c>
      <c r="N27" s="7"/>
      <c r="O27" s="7"/>
      <c r="P27" s="7"/>
      <c r="Q27" s="11" t="s">
        <v>117</v>
      </c>
      <c r="R27" s="13" t="e">
        <f>'WEEK 47'!#REF!</f>
        <v>#REF!</v>
      </c>
      <c r="S27" s="13" t="s">
        <v>23</v>
      </c>
      <c r="T27" s="7">
        <f>ROWS($Q$4:Q27)</f>
        <v>24</v>
      </c>
      <c r="U27" s="7" t="str">
        <f>IF(ISNUMBER(SEARCH('WEEK 47'!#REF!,Q27)),T27,"")</f>
        <v/>
      </c>
      <c r="V27" s="7" t="str">
        <f t="shared" si="2"/>
        <v/>
      </c>
    </row>
    <row r="28" spans="2:22" s="9" customFormat="1" x14ac:dyDescent="0.35">
      <c r="B28" s="7" t="s">
        <v>38</v>
      </c>
      <c r="C28" s="13">
        <v>44115</v>
      </c>
      <c r="D28" s="13">
        <v>44105</v>
      </c>
      <c r="E28" s="7" t="s">
        <v>48</v>
      </c>
      <c r="F28" s="7">
        <f>ROWS($B$4:B28)</f>
        <v>25</v>
      </c>
      <c r="G28" s="7" t="str">
        <f>IF(ISNUMBER(SEARCH('WEEK 47'!#REF!,B28)),F28,"")</f>
        <v/>
      </c>
      <c r="H28" s="7" t="str">
        <f t="shared" si="0"/>
        <v/>
      </c>
      <c r="I28" s="7"/>
      <c r="J28" s="7" t="str">
        <f>IFERROR(INDEX($B$4:$E$44,$H28,COLUMNS($J$3:J27)),"")</f>
        <v/>
      </c>
      <c r="K28" s="7"/>
      <c r="L28" s="14" t="str">
        <f>IFERROR(INDEX($B$4:$E$44,$H28,COLUMNS($J$3:L27)),"")</f>
        <v/>
      </c>
      <c r="M28" s="7" t="str">
        <f>IFERROR(INDEX($B$4:$E$44,$H28,COLUMNS($J$3:M27)),"")</f>
        <v/>
      </c>
      <c r="N28" s="7"/>
      <c r="O28" s="7"/>
      <c r="P28" s="7"/>
      <c r="Q28" s="11" t="s">
        <v>67</v>
      </c>
      <c r="R28" s="13" t="e">
        <f>'WEEK 47'!#REF!</f>
        <v>#REF!</v>
      </c>
      <c r="S28" s="13" t="s">
        <v>23</v>
      </c>
      <c r="T28" s="7">
        <f>ROWS($Q$4:Q28)</f>
        <v>25</v>
      </c>
      <c r="U28" s="7" t="str">
        <f>IF(ISNUMBER(SEARCH('WEEK 47'!#REF!,Q28)),T28,"")</f>
        <v/>
      </c>
      <c r="V28" s="7" t="str">
        <f t="shared" si="2"/>
        <v/>
      </c>
    </row>
    <row r="29" spans="2:22" s="9" customFormat="1" x14ac:dyDescent="0.35">
      <c r="B29" s="7" t="s">
        <v>39</v>
      </c>
      <c r="C29" s="13"/>
      <c r="D29" s="13">
        <v>44106</v>
      </c>
      <c r="E29" s="7" t="s">
        <v>49</v>
      </c>
      <c r="F29" s="7">
        <f>ROWS($B$4:B29)</f>
        <v>26</v>
      </c>
      <c r="G29" s="7" t="str">
        <f>IF(ISNUMBER(SEARCH('WEEK 47'!#REF!,B29)),F29,"")</f>
        <v/>
      </c>
      <c r="H29" s="7" t="str">
        <f t="shared" si="0"/>
        <v/>
      </c>
      <c r="I29" s="7"/>
      <c r="J29" s="7" t="str">
        <f>IFERROR(INDEX($B$4:$E$44,$H29,COLUMNS($J$3:J28)),"")</f>
        <v/>
      </c>
      <c r="K29" s="7"/>
      <c r="L29" s="14" t="str">
        <f>IFERROR(INDEX($B$4:$E$44,$H29,COLUMNS($J$3:L28)),"")</f>
        <v/>
      </c>
      <c r="M29" s="7" t="str">
        <f>IFERROR(INDEX($B$4:$E$44,$H29,COLUMNS($J$3:M28)),"")</f>
        <v/>
      </c>
      <c r="N29" s="7"/>
      <c r="O29" s="7"/>
      <c r="P29" s="7"/>
      <c r="Q29" s="11" t="s">
        <v>66</v>
      </c>
      <c r="R29" s="13" t="e">
        <f>'WEEK 47'!#REF!</f>
        <v>#REF!</v>
      </c>
      <c r="S29" s="13" t="s">
        <v>30</v>
      </c>
      <c r="T29" s="7">
        <f>ROWS($Q$4:Q29)</f>
        <v>26</v>
      </c>
      <c r="U29" s="7" t="str">
        <f>IF(ISNUMBER(SEARCH('WEEK 47'!#REF!,Q29)),T29,"")</f>
        <v/>
      </c>
      <c r="V29" s="7" t="str">
        <f t="shared" si="2"/>
        <v/>
      </c>
    </row>
    <row r="30" spans="2:22" s="9" customFormat="1" x14ac:dyDescent="0.35">
      <c r="B30" s="7" t="s">
        <v>40</v>
      </c>
      <c r="C30" s="13"/>
      <c r="D30" s="13">
        <v>44107</v>
      </c>
      <c r="E30" s="7" t="s">
        <v>50</v>
      </c>
      <c r="F30" s="7">
        <f>ROWS($B$4:B30)</f>
        <v>27</v>
      </c>
      <c r="G30" s="7" t="str">
        <f>IF(ISNUMBER(SEARCH('WEEK 47'!#REF!,B30)),F30,"")</f>
        <v/>
      </c>
      <c r="H30" s="7" t="str">
        <f t="shared" si="0"/>
        <v/>
      </c>
      <c r="I30" s="7"/>
      <c r="J30" s="7" t="str">
        <f>IFERROR(INDEX($B$4:$E$44,$H30,COLUMNS($J$3:J29)),"")</f>
        <v/>
      </c>
      <c r="K30" s="7"/>
      <c r="L30" s="14" t="str">
        <f>IFERROR(INDEX($B$4:$E$44,$H30,COLUMNS($J$3:L29)),"")</f>
        <v/>
      </c>
      <c r="M30" s="7" t="str">
        <f>IFERROR(INDEX($B$4:$E$44,$H30,COLUMNS($J$3:M29)),"")</f>
        <v/>
      </c>
      <c r="N30" s="7"/>
      <c r="O30" s="7"/>
      <c r="P30" s="7"/>
      <c r="Q30" s="11" t="s">
        <v>1</v>
      </c>
      <c r="R30" s="13" t="e">
        <f>'WEEK 47'!#REF!</f>
        <v>#REF!</v>
      </c>
      <c r="S30" s="13" t="s">
        <v>30</v>
      </c>
      <c r="T30" s="7">
        <f>ROWS($Q$4:Q30)</f>
        <v>27</v>
      </c>
      <c r="U30" s="7" t="str">
        <f>IF(ISNUMBER(SEARCH('WEEK 47'!#REF!,Q30)),T30,"")</f>
        <v/>
      </c>
      <c r="V30" s="7" t="str">
        <f t="shared" si="2"/>
        <v/>
      </c>
    </row>
    <row r="31" spans="2:22" s="9" customFormat="1" x14ac:dyDescent="0.35">
      <c r="B31" s="7" t="s">
        <v>34</v>
      </c>
      <c r="C31" s="13">
        <v>44160</v>
      </c>
      <c r="D31" s="13">
        <v>44162</v>
      </c>
      <c r="E31" s="7" t="s">
        <v>54</v>
      </c>
      <c r="F31" s="7">
        <f>ROWS($B$4:B31)</f>
        <v>28</v>
      </c>
      <c r="G31" s="7" t="str">
        <f>IF(ISNUMBER(SEARCH('WEEK 47'!#REF!,B31)),F31,"")</f>
        <v/>
      </c>
      <c r="H31" s="7" t="str">
        <f t="shared" si="0"/>
        <v/>
      </c>
      <c r="I31" s="7"/>
      <c r="J31" s="7" t="str">
        <f>IFERROR(INDEX($B$4:$E$44,$H31,COLUMNS($J$3:J30)),"")</f>
        <v/>
      </c>
      <c r="K31" s="7"/>
      <c r="L31" s="14" t="str">
        <f>IFERROR(INDEX($B$4:$E$44,$H31,COLUMNS($J$3:L30)),"")</f>
        <v/>
      </c>
      <c r="M31" s="7" t="str">
        <f>IFERROR(INDEX($B$4:$E$44,$H31,COLUMNS($J$3:M30)),"")</f>
        <v/>
      </c>
      <c r="N31" s="7"/>
      <c r="O31" s="7"/>
      <c r="P31" s="7"/>
      <c r="Q31" s="11" t="s">
        <v>21</v>
      </c>
      <c r="R31" s="13" t="e">
        <f>'WEEK 47'!#REF!</f>
        <v>#REF!</v>
      </c>
      <c r="S31" s="13" t="s">
        <v>30</v>
      </c>
      <c r="T31" s="7">
        <f>ROWS($Q$4:Q31)</f>
        <v>28</v>
      </c>
      <c r="U31" s="7" t="str">
        <f>IF(ISNUMBER(SEARCH('WEEK 47'!#REF!,Q31)),T31,"")</f>
        <v/>
      </c>
      <c r="V31" s="7" t="str">
        <f t="shared" si="2"/>
        <v/>
      </c>
    </row>
    <row r="32" spans="2:22" s="9" customFormat="1" x14ac:dyDescent="0.35">
      <c r="B32" s="7" t="s">
        <v>35</v>
      </c>
      <c r="C32" s="13"/>
      <c r="D32" s="13">
        <v>44109</v>
      </c>
      <c r="E32" s="7" t="s">
        <v>45</v>
      </c>
      <c r="F32" s="7">
        <f>ROWS($B$4:B32)</f>
        <v>29</v>
      </c>
      <c r="G32" s="7" t="str">
        <f>IF(ISNUMBER(SEARCH('WEEK 47'!#REF!,B32)),F32,"")</f>
        <v/>
      </c>
      <c r="H32" s="7" t="str">
        <f t="shared" si="0"/>
        <v/>
      </c>
      <c r="I32" s="7"/>
      <c r="J32" s="7" t="str">
        <f>IFERROR(INDEX($B$4:$E$44,$H32,COLUMNS($J$3:J31)),"")</f>
        <v/>
      </c>
      <c r="K32" s="7"/>
      <c r="L32" s="14" t="str">
        <f>IFERROR(INDEX($B$4:$E$44,$H32,COLUMNS($J$3:L31)),"")</f>
        <v/>
      </c>
      <c r="M32" s="7" t="str">
        <f>IFERROR(INDEX($B$4:$E$44,$H32,COLUMNS($J$3:M31)),"")</f>
        <v/>
      </c>
      <c r="N32" s="7"/>
      <c r="O32" s="7"/>
      <c r="P32" s="7"/>
      <c r="Q32" s="11" t="s">
        <v>113</v>
      </c>
      <c r="R32" s="13" t="e">
        <f>'WEEK 47'!#REF!</f>
        <v>#REF!</v>
      </c>
      <c r="S32" s="13" t="s">
        <v>30</v>
      </c>
      <c r="T32" s="7">
        <f>ROWS($Q$4:Q32)</f>
        <v>29</v>
      </c>
      <c r="U32" s="7" t="str">
        <f>IF(ISNUMBER(SEARCH('WEEK 47'!#REF!,Q32)),T32,"")</f>
        <v/>
      </c>
      <c r="V32" s="7" t="str">
        <f t="shared" si="2"/>
        <v/>
      </c>
    </row>
    <row r="33" spans="2:22" s="9" customFormat="1" x14ac:dyDescent="0.35">
      <c r="B33" s="7" t="s">
        <v>36</v>
      </c>
      <c r="C33" s="13"/>
      <c r="D33" s="13">
        <v>44110</v>
      </c>
      <c r="E33" s="7" t="s">
        <v>46</v>
      </c>
      <c r="F33" s="7">
        <f>ROWS($B$4:B33)</f>
        <v>30</v>
      </c>
      <c r="G33" s="7" t="str">
        <f>IF(ISNUMBER(SEARCH('WEEK 47'!#REF!,B33)),F33,"")</f>
        <v/>
      </c>
      <c r="H33" s="7" t="str">
        <f t="shared" si="0"/>
        <v/>
      </c>
      <c r="I33" s="7"/>
      <c r="J33" s="7" t="str">
        <f>IFERROR(INDEX($B$4:$E$44,$H33,COLUMNS($J$3:J32)),"")</f>
        <v/>
      </c>
      <c r="K33" s="7"/>
      <c r="L33" s="14" t="str">
        <f>IFERROR(INDEX($B$4:$E$44,$H33,COLUMNS($J$3:L32)),"")</f>
        <v/>
      </c>
      <c r="M33" s="7" t="str">
        <f>IFERROR(INDEX($B$4:$E$44,$H33,COLUMNS($J$3:M32)),"")</f>
        <v/>
      </c>
      <c r="N33" s="7"/>
      <c r="O33" s="7"/>
      <c r="P33" s="7"/>
      <c r="Q33" s="11" t="s">
        <v>17</v>
      </c>
      <c r="R33" s="13" t="e">
        <f>'WEEK 47'!#REF!</f>
        <v>#REF!</v>
      </c>
      <c r="S33" s="13" t="s">
        <v>30</v>
      </c>
      <c r="T33" s="7">
        <f>ROWS($Q$4:Q33)</f>
        <v>30</v>
      </c>
      <c r="U33" s="7" t="str">
        <f>IF(ISNUMBER(SEARCH('WEEK 47'!#REF!,Q33)),T33,"")</f>
        <v/>
      </c>
      <c r="V33" s="7" t="str">
        <f t="shared" si="2"/>
        <v/>
      </c>
    </row>
    <row r="34" spans="2:22" s="9" customFormat="1" x14ac:dyDescent="0.35">
      <c r="B34" s="7" t="s">
        <v>37</v>
      </c>
      <c r="C34" s="13"/>
      <c r="D34" s="13">
        <v>44111</v>
      </c>
      <c r="E34" s="7" t="s">
        <v>47</v>
      </c>
      <c r="F34" s="7">
        <f>ROWS($B$4:B34)</f>
        <v>31</v>
      </c>
      <c r="G34" s="7" t="str">
        <f>IF(ISNUMBER(SEARCH('WEEK 47'!#REF!,B34)),F34,"")</f>
        <v/>
      </c>
      <c r="H34" s="7" t="str">
        <f t="shared" si="0"/>
        <v/>
      </c>
      <c r="I34" s="7"/>
      <c r="J34" s="7" t="str">
        <f>IFERROR(INDEX($B$4:$E$44,$H34,COLUMNS($J$3:J33)),"")</f>
        <v/>
      </c>
      <c r="K34" s="7"/>
      <c r="L34" s="14" t="str">
        <f>IFERROR(INDEX($B$4:$E$44,$H34,COLUMNS($J$3:L33)),"")</f>
        <v/>
      </c>
      <c r="M34" s="7" t="str">
        <f>IFERROR(INDEX($B$4:$E$44,$H34,COLUMNS($J$3:M33)),"")</f>
        <v/>
      </c>
      <c r="N34" s="7"/>
      <c r="O34" s="7"/>
      <c r="P34" s="7"/>
      <c r="Q34" s="11" t="s">
        <v>18</v>
      </c>
      <c r="R34" s="13" t="e">
        <f>'WEEK 47'!#REF!</f>
        <v>#REF!</v>
      </c>
      <c r="S34" s="13" t="s">
        <v>30</v>
      </c>
      <c r="T34" s="7">
        <f>ROWS($Q$4:Q34)</f>
        <v>31</v>
      </c>
      <c r="U34" s="7" t="str">
        <f>IF(ISNUMBER(SEARCH('WEEK 47'!#REF!,Q34)),T34,"")</f>
        <v/>
      </c>
      <c r="V34" s="7" t="str">
        <f t="shared" si="2"/>
        <v/>
      </c>
    </row>
    <row r="35" spans="2:22" s="9" customFormat="1" x14ac:dyDescent="0.35">
      <c r="B35" s="7" t="s">
        <v>38</v>
      </c>
      <c r="C35" s="13">
        <v>44163</v>
      </c>
      <c r="D35" s="13">
        <v>44112</v>
      </c>
      <c r="E35" s="7" t="s">
        <v>48</v>
      </c>
      <c r="F35" s="7">
        <f>ROWS($B$4:B35)</f>
        <v>32</v>
      </c>
      <c r="G35" s="7" t="str">
        <f>IF(ISNUMBER(SEARCH('WEEK 47'!#REF!,B35)),F35,"")</f>
        <v/>
      </c>
      <c r="H35" s="7" t="str">
        <f t="shared" si="0"/>
        <v/>
      </c>
      <c r="I35" s="7"/>
      <c r="J35" s="7" t="str">
        <f>IFERROR(INDEX($B$4:$E$44,$H35,COLUMNS($J$3:J34)),"")</f>
        <v/>
      </c>
      <c r="K35" s="7"/>
      <c r="L35" s="14" t="str">
        <f>IFERROR(INDEX($B$4:$E$44,$H35,COLUMNS($J$3:L34)),"")</f>
        <v/>
      </c>
      <c r="M35" s="7" t="str">
        <f>IFERROR(INDEX($B$4:$E$44,$H35,COLUMNS($J$3:M34)),"")</f>
        <v/>
      </c>
      <c r="N35" s="7"/>
      <c r="O35" s="7"/>
      <c r="P35" s="7"/>
      <c r="Q35" s="11" t="s">
        <v>114</v>
      </c>
      <c r="R35" s="13" t="e">
        <f>'WEEK 47'!#REF!</f>
        <v>#REF!</v>
      </c>
      <c r="S35" s="13" t="s">
        <v>30</v>
      </c>
      <c r="T35" s="7">
        <f>ROWS($Q$4:Q35)</f>
        <v>32</v>
      </c>
      <c r="U35" s="7" t="str">
        <f>IF(ISNUMBER(SEARCH('WEEK 47'!#REF!,Q35)),T35,"")</f>
        <v/>
      </c>
      <c r="V35" s="7" t="str">
        <f t="shared" si="2"/>
        <v/>
      </c>
    </row>
    <row r="36" spans="2:22" s="9" customFormat="1" x14ac:dyDescent="0.35">
      <c r="B36" s="7" t="s">
        <v>39</v>
      </c>
      <c r="C36" s="13"/>
      <c r="D36" s="13">
        <v>44113</v>
      </c>
      <c r="E36" s="7" t="s">
        <v>49</v>
      </c>
      <c r="F36" s="7">
        <f>ROWS($B$4:B36)</f>
        <v>33</v>
      </c>
      <c r="G36" s="7" t="str">
        <f>IF(ISNUMBER(SEARCH('WEEK 47'!#REF!,B36)),F36,"")</f>
        <v/>
      </c>
      <c r="H36" s="7" t="str">
        <f t="shared" si="0"/>
        <v/>
      </c>
      <c r="I36" s="7"/>
      <c r="J36" s="7" t="str">
        <f>IFERROR(INDEX($B$4:$E$44,$H36,COLUMNS($J$3:J35)),"")</f>
        <v/>
      </c>
      <c r="K36" s="7"/>
      <c r="L36" s="14" t="str">
        <f>IFERROR(INDEX($B$4:$E$44,$H36,COLUMNS($J$3:L35)),"")</f>
        <v/>
      </c>
      <c r="M36" s="7" t="str">
        <f>IFERROR(INDEX($B$4:$E$44,$H36,COLUMNS($J$3:M35)),"")</f>
        <v/>
      </c>
      <c r="N36" s="7"/>
      <c r="O36" s="7"/>
      <c r="P36" s="7"/>
      <c r="Q36" s="11" t="s">
        <v>69</v>
      </c>
      <c r="R36" s="13" t="e">
        <f>'WEEK 47'!#REF!</f>
        <v>#REF!</v>
      </c>
      <c r="S36" s="13" t="s">
        <v>30</v>
      </c>
      <c r="T36" s="7">
        <f>ROWS($Q$4:Q36)</f>
        <v>33</v>
      </c>
      <c r="U36" s="7" t="str">
        <f>IF(ISNUMBER(SEARCH('WEEK 47'!#REF!,Q36)),T36,"")</f>
        <v/>
      </c>
      <c r="V36" s="7" t="str">
        <f t="shared" si="2"/>
        <v/>
      </c>
    </row>
    <row r="37" spans="2:22" s="9" customFormat="1" x14ac:dyDescent="0.35">
      <c r="B37" s="7" t="s">
        <v>40</v>
      </c>
      <c r="C37" s="13"/>
      <c r="D37" s="13">
        <v>44114</v>
      </c>
      <c r="E37" s="7" t="s">
        <v>50</v>
      </c>
      <c r="F37" s="7">
        <f>ROWS($B$4:B37)</f>
        <v>34</v>
      </c>
      <c r="G37" s="7" t="str">
        <f>IF(ISNUMBER(SEARCH('WEEK 47'!#REF!,B37)),F37,"")</f>
        <v/>
      </c>
      <c r="H37" s="7" t="str">
        <f t="shared" si="0"/>
        <v/>
      </c>
      <c r="I37" s="7"/>
      <c r="J37" s="7" t="str">
        <f>IFERROR(INDEX($B$4:$E$44,$H37,COLUMNS($J$3:J36)),"")</f>
        <v/>
      </c>
      <c r="K37" s="7"/>
      <c r="L37" s="14" t="str">
        <f>IFERROR(INDEX($B$4:$E$44,$H37,COLUMNS($J$3:L36)),"")</f>
        <v/>
      </c>
      <c r="M37" s="7" t="str">
        <f>IFERROR(INDEX($B$4:$E$44,$H37,COLUMNS($J$3:M36)),"")</f>
        <v/>
      </c>
      <c r="N37" s="7"/>
      <c r="O37" s="7"/>
      <c r="P37" s="7"/>
      <c r="Q37" s="11" t="s">
        <v>3</v>
      </c>
      <c r="R37" s="13" t="e">
        <f>'WEEK 47'!#REF!</f>
        <v>#REF!</v>
      </c>
      <c r="S37" s="13" t="s">
        <v>30</v>
      </c>
      <c r="T37" s="7">
        <f>ROWS($Q$4:Q37)</f>
        <v>34</v>
      </c>
      <c r="U37" s="7" t="str">
        <f>IF(ISNUMBER(SEARCH('WEEK 47'!#REF!,Q37)),T37,"")</f>
        <v/>
      </c>
      <c r="V37" s="7" t="str">
        <f t="shared" si="2"/>
        <v/>
      </c>
    </row>
    <row r="38" spans="2:22" s="9" customFormat="1" x14ac:dyDescent="0.35">
      <c r="B38" s="7" t="s">
        <v>34</v>
      </c>
      <c r="C38" s="13">
        <v>44182</v>
      </c>
      <c r="D38" s="13">
        <v>44183</v>
      </c>
      <c r="E38" s="7" t="s">
        <v>55</v>
      </c>
      <c r="F38" s="7">
        <f>ROWS($B$4:B38)</f>
        <v>35</v>
      </c>
      <c r="G38" s="7" t="str">
        <f>IF(ISNUMBER(SEARCH('WEEK 47'!#REF!,B38)),F38,"")</f>
        <v/>
      </c>
      <c r="H38" s="7" t="str">
        <f t="shared" si="0"/>
        <v/>
      </c>
      <c r="I38" s="7"/>
      <c r="J38" s="7" t="str">
        <f>IFERROR(INDEX($B$4:$E$44,$H38,COLUMNS($J$3:J37)),"")</f>
        <v/>
      </c>
      <c r="K38" s="7"/>
      <c r="L38" s="14" t="str">
        <f>IFERROR(INDEX($B$4:$E$44,$H38,COLUMNS($J$3:L37)),"")</f>
        <v/>
      </c>
      <c r="M38" s="7" t="str">
        <f>IFERROR(INDEX($B$4:$E$44,$H38,COLUMNS($J$3:M37)),"")</f>
        <v/>
      </c>
      <c r="N38" s="7"/>
      <c r="O38" s="7"/>
      <c r="P38" s="7"/>
      <c r="Q38" s="11" t="s">
        <v>112</v>
      </c>
      <c r="R38" s="13" t="e">
        <f>'WEEK 47'!#REF!</f>
        <v>#REF!</v>
      </c>
      <c r="S38" s="13" t="s">
        <v>30</v>
      </c>
      <c r="T38" s="7">
        <f>ROWS($Q$4:Q38)</f>
        <v>35</v>
      </c>
      <c r="U38" s="7" t="str">
        <f>IF(ISNUMBER(SEARCH('WEEK 47'!#REF!,Q38)),T38,"")</f>
        <v/>
      </c>
      <c r="V38" s="7" t="str">
        <f t="shared" si="2"/>
        <v/>
      </c>
    </row>
    <row r="39" spans="2:22" s="9" customFormat="1" x14ac:dyDescent="0.35">
      <c r="B39" s="7" t="s">
        <v>35</v>
      </c>
      <c r="C39" s="13"/>
      <c r="D39" s="13">
        <v>44116</v>
      </c>
      <c r="E39" s="7" t="s">
        <v>45</v>
      </c>
      <c r="F39" s="7">
        <f>ROWS($B$4:B39)</f>
        <v>36</v>
      </c>
      <c r="G39" s="7" t="str">
        <f>IF(ISNUMBER(SEARCH('WEEK 47'!#REF!,B39)),F39,"")</f>
        <v/>
      </c>
      <c r="H39" s="7" t="str">
        <f t="shared" si="0"/>
        <v/>
      </c>
      <c r="I39" s="7"/>
      <c r="J39" s="7" t="str">
        <f>IFERROR(INDEX($B$4:$E$44,$H39,COLUMNS($J$3:J38)),"")</f>
        <v/>
      </c>
      <c r="K39" s="7"/>
      <c r="L39" s="14" t="str">
        <f>IFERROR(INDEX($B$4:$E$44,$H39,COLUMNS($J$3:L38)),"")</f>
        <v/>
      </c>
      <c r="M39" s="7" t="str">
        <f>IFERROR(INDEX($B$4:$E$44,$H39,COLUMNS($J$3:M38)),"")</f>
        <v/>
      </c>
      <c r="N39" s="7"/>
      <c r="O39" s="7"/>
      <c r="P39" s="7"/>
      <c r="Q39" s="11" t="s">
        <v>4</v>
      </c>
      <c r="R39" s="13" t="e">
        <f>'WEEK 47'!#REF!</f>
        <v>#REF!</v>
      </c>
      <c r="S39" s="13" t="s">
        <v>30</v>
      </c>
      <c r="T39" s="7">
        <f>ROWS($Q$4:Q39)</f>
        <v>36</v>
      </c>
      <c r="U39" s="7" t="str">
        <f>IF(ISNUMBER(SEARCH('WEEK 47'!#REF!,Q39)),T39,"")</f>
        <v/>
      </c>
      <c r="V39" s="7" t="str">
        <f t="shared" si="2"/>
        <v/>
      </c>
    </row>
    <row r="40" spans="2:22" s="9" customFormat="1" x14ac:dyDescent="0.35">
      <c r="B40" s="7" t="s">
        <v>36</v>
      </c>
      <c r="C40" s="13"/>
      <c r="D40" s="13">
        <v>44117</v>
      </c>
      <c r="E40" s="7" t="s">
        <v>46</v>
      </c>
      <c r="F40" s="7">
        <f>ROWS($B$4:B40)</f>
        <v>37</v>
      </c>
      <c r="G40" s="7" t="str">
        <f>IF(ISNUMBER(SEARCH('WEEK 47'!#REF!,B40)),F40,"")</f>
        <v/>
      </c>
      <c r="H40" s="7" t="str">
        <f t="shared" si="0"/>
        <v/>
      </c>
      <c r="I40" s="7"/>
      <c r="J40" s="7" t="str">
        <f>IFERROR(INDEX($B$4:$E$44,$H40,COLUMNS($J$3:J39)),"")</f>
        <v/>
      </c>
      <c r="K40" s="7"/>
      <c r="L40" s="14" t="str">
        <f>IFERROR(INDEX($B$4:$E$44,$H40,COLUMNS($J$3:L39)),"")</f>
        <v/>
      </c>
      <c r="M40" s="7" t="str">
        <f>IFERROR(INDEX($B$4:$E$44,$H40,COLUMNS($J$3:M39)),"")</f>
        <v/>
      </c>
      <c r="N40" s="7"/>
      <c r="O40" s="7"/>
      <c r="P40" s="7"/>
      <c r="Q40" s="11" t="s">
        <v>16</v>
      </c>
      <c r="R40" s="13" t="e">
        <f>'WEEK 47'!#REF!</f>
        <v>#REF!</v>
      </c>
      <c r="S40" s="13" t="s">
        <v>30</v>
      </c>
      <c r="T40" s="7">
        <f>ROWS($Q$4:Q40)</f>
        <v>37</v>
      </c>
      <c r="U40" s="7" t="str">
        <f>IF(ISNUMBER(SEARCH('WEEK 47'!#REF!,Q40)),T40,"")</f>
        <v/>
      </c>
      <c r="V40" s="7" t="str">
        <f t="shared" si="2"/>
        <v/>
      </c>
    </row>
    <row r="41" spans="2:22" s="9" customFormat="1" x14ac:dyDescent="0.35">
      <c r="B41" s="7" t="s">
        <v>37</v>
      </c>
      <c r="C41" s="13"/>
      <c r="D41" s="13">
        <v>44118</v>
      </c>
      <c r="E41" s="7" t="s">
        <v>47</v>
      </c>
      <c r="F41" s="7">
        <f>ROWS($B$4:B41)</f>
        <v>38</v>
      </c>
      <c r="G41" s="7" t="str">
        <f>IF(ISNUMBER(SEARCH('WEEK 47'!#REF!,B41)),F41,"")</f>
        <v/>
      </c>
      <c r="H41" s="7" t="str">
        <f t="shared" si="0"/>
        <v/>
      </c>
      <c r="I41" s="7"/>
      <c r="J41" s="7" t="str">
        <f>IFERROR(INDEX($B$4:$E$44,$H41,COLUMNS($J$3:J40)),"")</f>
        <v/>
      </c>
      <c r="K41" s="7"/>
      <c r="L41" s="14" t="str">
        <f>IFERROR(INDEX($B$4:$E$44,$H41,COLUMNS($J$3:L40)),"")</f>
        <v/>
      </c>
      <c r="M41" s="7" t="str">
        <f>IFERROR(INDEX($B$4:$E$44,$H41,COLUMNS($J$3:M40)),"")</f>
        <v/>
      </c>
      <c r="N41" s="7"/>
      <c r="O41" s="7"/>
      <c r="P41" s="7"/>
      <c r="Q41" s="11" t="s">
        <v>5</v>
      </c>
      <c r="R41" s="13" t="e">
        <f>'WEEK 47'!#REF!</f>
        <v>#REF!</v>
      </c>
      <c r="S41" s="13" t="s">
        <v>30</v>
      </c>
      <c r="T41" s="7">
        <f>ROWS($Q$4:Q41)</f>
        <v>38</v>
      </c>
      <c r="U41" s="7" t="str">
        <f>IF(ISNUMBER(SEARCH('WEEK 47'!#REF!,Q41)),T41,"")</f>
        <v/>
      </c>
      <c r="V41" s="7" t="str">
        <f t="shared" si="2"/>
        <v/>
      </c>
    </row>
    <row r="42" spans="2:22" s="9" customFormat="1" x14ac:dyDescent="0.35">
      <c r="B42" s="7" t="s">
        <v>38</v>
      </c>
      <c r="C42" s="13">
        <v>44184</v>
      </c>
      <c r="D42" s="13">
        <v>44119</v>
      </c>
      <c r="E42" s="7" t="s">
        <v>48</v>
      </c>
      <c r="F42" s="7">
        <f>ROWS($B$4:B42)</f>
        <v>39</v>
      </c>
      <c r="G42" s="7" t="str">
        <f>IF(ISNUMBER(SEARCH('WEEK 47'!#REF!,B42)),F42,"")</f>
        <v/>
      </c>
      <c r="H42" s="7" t="str">
        <f t="shared" si="0"/>
        <v/>
      </c>
      <c r="I42" s="7"/>
      <c r="J42" s="7" t="str">
        <f>IFERROR(INDEX($B$4:$E$44,$H42,COLUMNS($J$3:J41)),"")</f>
        <v/>
      </c>
      <c r="K42" s="7"/>
      <c r="L42" s="14" t="str">
        <f>IFERROR(INDEX($B$4:$E$44,$H42,COLUMNS($J$3:L41)),"")</f>
        <v/>
      </c>
      <c r="M42" s="7" t="str">
        <f>IFERROR(INDEX($B$4:$E$44,$H42,COLUMNS($J$3:M41)),"")</f>
        <v/>
      </c>
      <c r="N42" s="7"/>
      <c r="O42" s="7"/>
      <c r="P42" s="7"/>
      <c r="Q42" s="11" t="s">
        <v>6</v>
      </c>
      <c r="R42" s="13" t="e">
        <f>'WEEK 47'!#REF!</f>
        <v>#REF!</v>
      </c>
      <c r="S42" s="13" t="s">
        <v>30</v>
      </c>
      <c r="T42" s="7">
        <f>ROWS($Q$4:Q42)</f>
        <v>39</v>
      </c>
      <c r="U42" s="7" t="str">
        <f>IF(ISNUMBER(SEARCH('WEEK 47'!#REF!,Q42)),T42,"")</f>
        <v/>
      </c>
      <c r="V42" s="7" t="str">
        <f t="shared" si="2"/>
        <v/>
      </c>
    </row>
    <row r="43" spans="2:22" s="9" customFormat="1" x14ac:dyDescent="0.35">
      <c r="B43" s="7" t="s">
        <v>39</v>
      </c>
      <c r="C43" s="13"/>
      <c r="D43" s="13">
        <v>44120</v>
      </c>
      <c r="E43" s="7" t="s">
        <v>49</v>
      </c>
      <c r="F43" s="7">
        <f>ROWS($B$4:B43)</f>
        <v>40</v>
      </c>
      <c r="G43" s="7" t="str">
        <f>IF(ISNUMBER(SEARCH('WEEK 47'!#REF!,B43)),F43,"")</f>
        <v/>
      </c>
      <c r="H43" s="7" t="str">
        <f t="shared" si="0"/>
        <v/>
      </c>
      <c r="I43" s="7"/>
      <c r="J43" s="7" t="str">
        <f>IFERROR(INDEX($B$4:$E$44,$H43,COLUMNS($J$3:J42)),"")</f>
        <v/>
      </c>
      <c r="K43" s="7"/>
      <c r="L43" s="14" t="str">
        <f>IFERROR(INDEX($B$4:$E$44,$H43,COLUMNS($J$3:L42)),"")</f>
        <v/>
      </c>
      <c r="M43" s="7" t="str">
        <f>IFERROR(INDEX($B$4:$E$44,$H43,COLUMNS($J$3:M42)),"")</f>
        <v/>
      </c>
      <c r="N43" s="7"/>
      <c r="O43" s="7"/>
      <c r="P43" s="7"/>
      <c r="Q43" s="11" t="s">
        <v>22</v>
      </c>
      <c r="R43" s="13" t="e">
        <f>'WEEK 47'!#REF!</f>
        <v>#REF!</v>
      </c>
      <c r="S43" s="13" t="s">
        <v>30</v>
      </c>
      <c r="T43" s="7">
        <f>ROWS($Q$4:Q43)</f>
        <v>40</v>
      </c>
      <c r="U43" s="7" t="str">
        <f>IF(ISNUMBER(SEARCH('WEEK 47'!#REF!,Q43)),T43,"")</f>
        <v/>
      </c>
      <c r="V43" s="7" t="str">
        <f t="shared" si="2"/>
        <v/>
      </c>
    </row>
    <row r="44" spans="2:22" s="9" customFormat="1" x14ac:dyDescent="0.35">
      <c r="B44" s="7" t="s">
        <v>40</v>
      </c>
      <c r="C44" s="13"/>
      <c r="D44" s="13">
        <v>44121</v>
      </c>
      <c r="E44" s="7" t="s">
        <v>50</v>
      </c>
      <c r="F44" s="7">
        <f>ROWS($B$4:B44)</f>
        <v>41</v>
      </c>
      <c r="G44" s="7" t="str">
        <f>IF(ISNUMBER(SEARCH('WEEK 47'!#REF!,B44)),F44,"")</f>
        <v/>
      </c>
      <c r="H44" s="7" t="str">
        <f t="shared" si="0"/>
        <v/>
      </c>
      <c r="I44" s="7"/>
      <c r="J44" s="7" t="str">
        <f>IFERROR(INDEX($B$4:$E$44,$H44,COLUMNS($J$3:J43)),"")</f>
        <v/>
      </c>
      <c r="K44" s="7"/>
      <c r="L44" s="14" t="str">
        <f>IFERROR(INDEX($B$4:$E$44,$H44,COLUMNS($J$3:L43)),"")</f>
        <v/>
      </c>
      <c r="M44" s="7" t="str">
        <f>IFERROR(INDEX($B$4:$E$44,$H44,COLUMNS($J$3:M43)),"")</f>
        <v/>
      </c>
      <c r="N44" s="7"/>
      <c r="O44" s="7"/>
      <c r="P44" s="7"/>
      <c r="Q44" s="11" t="s">
        <v>116</v>
      </c>
      <c r="R44" s="13" t="e">
        <f>'WEEK 47'!#REF!</f>
        <v>#REF!</v>
      </c>
      <c r="S44" s="13" t="s">
        <v>30</v>
      </c>
      <c r="T44" s="7">
        <f>ROWS($Q$4:Q44)</f>
        <v>41</v>
      </c>
      <c r="U44" s="7" t="str">
        <f>IF(ISNUMBER(SEARCH('WEEK 47'!#REF!,Q44)),T44,"")</f>
        <v/>
      </c>
      <c r="V44" s="7"/>
    </row>
    <row r="45" spans="2:22" s="9" customFormat="1" x14ac:dyDescent="0.3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1" t="s">
        <v>7</v>
      </c>
      <c r="R45" s="13" t="e">
        <f>'WEEK 47'!#REF!</f>
        <v>#REF!</v>
      </c>
      <c r="S45" s="13" t="s">
        <v>30</v>
      </c>
      <c r="T45" s="7">
        <f>ROWS($Q$4:Q45)</f>
        <v>42</v>
      </c>
      <c r="U45" s="7" t="str">
        <f>IF(ISNUMBER(SEARCH('WEEK 47'!#REF!,Q45)),T45,"")</f>
        <v/>
      </c>
      <c r="V45" s="7" t="str">
        <f t="shared" ref="V45:V51" si="3">IFERROR(SMALL($U$4:$U$278,T45),"")</f>
        <v/>
      </c>
    </row>
    <row r="46" spans="2:22" s="9" customFormat="1" x14ac:dyDescent="0.3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1" t="s">
        <v>2</v>
      </c>
      <c r="R46" s="13" t="e">
        <f>'WEEK 47'!#REF!</f>
        <v>#REF!</v>
      </c>
      <c r="S46" s="13" t="s">
        <v>30</v>
      </c>
      <c r="T46" s="7">
        <f>ROWS($Q$4:Q46)</f>
        <v>43</v>
      </c>
      <c r="U46" s="7" t="str">
        <f>IF(ISNUMBER(SEARCH('WEEK 47'!#REF!,Q46)),T46,"")</f>
        <v/>
      </c>
      <c r="V46" s="7" t="str">
        <f t="shared" si="3"/>
        <v/>
      </c>
    </row>
    <row r="47" spans="2:22" s="9" customFormat="1" x14ac:dyDescent="0.3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1" t="s">
        <v>8</v>
      </c>
      <c r="R47" s="13" t="e">
        <f>'WEEK 47'!#REF!</f>
        <v>#REF!</v>
      </c>
      <c r="S47" s="13" t="s">
        <v>30</v>
      </c>
      <c r="T47" s="7">
        <f>ROWS($Q$4:Q47)</f>
        <v>44</v>
      </c>
      <c r="U47" s="7" t="str">
        <f>IF(ISNUMBER(SEARCH('WEEK 47'!#REF!,Q47)),T47,"")</f>
        <v/>
      </c>
      <c r="V47" s="7" t="str">
        <f t="shared" si="3"/>
        <v/>
      </c>
    </row>
    <row r="48" spans="2:22" s="9" customFormat="1" x14ac:dyDescent="0.3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1" t="s">
        <v>9</v>
      </c>
      <c r="R48" s="13" t="e">
        <f>'WEEK 47'!#REF!</f>
        <v>#REF!</v>
      </c>
      <c r="S48" s="13" t="s">
        <v>30</v>
      </c>
      <c r="T48" s="7">
        <f>ROWS($Q$4:Q48)</f>
        <v>45</v>
      </c>
      <c r="U48" s="7" t="str">
        <f>IF(ISNUMBER(SEARCH('WEEK 47'!#REF!,Q48)),T48,"")</f>
        <v/>
      </c>
      <c r="V48" s="7" t="str">
        <f t="shared" si="3"/>
        <v/>
      </c>
    </row>
    <row r="49" spans="3:22" s="9" customFormat="1" x14ac:dyDescent="0.3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1" t="s">
        <v>20</v>
      </c>
      <c r="R49" s="13" t="e">
        <f>'WEEK 47'!#REF!</f>
        <v>#REF!</v>
      </c>
      <c r="S49" s="13" t="s">
        <v>30</v>
      </c>
      <c r="T49" s="7">
        <f>ROWS($Q$4:Q49)</f>
        <v>46</v>
      </c>
      <c r="U49" s="7" t="str">
        <f>IF(ISNUMBER(SEARCH('WEEK 47'!#REF!,Q49)),T49,"")</f>
        <v/>
      </c>
      <c r="V49" s="7" t="str">
        <f t="shared" si="3"/>
        <v/>
      </c>
    </row>
    <row r="50" spans="3:22" s="9" customFormat="1" x14ac:dyDescent="0.3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1" t="s">
        <v>11</v>
      </c>
      <c r="R50" s="13" t="e">
        <f>'WEEK 47'!#REF!</f>
        <v>#REF!</v>
      </c>
      <c r="S50" s="13" t="s">
        <v>30</v>
      </c>
      <c r="T50" s="7">
        <f>ROWS($Q$4:Q50)</f>
        <v>47</v>
      </c>
      <c r="U50" s="7" t="str">
        <f>IF(ISNUMBER(SEARCH('WEEK 47'!#REF!,Q50)),T50,"")</f>
        <v/>
      </c>
      <c r="V50" s="7" t="str">
        <f t="shared" si="3"/>
        <v/>
      </c>
    </row>
    <row r="51" spans="3:22" s="9" customFormat="1" x14ac:dyDescent="0.3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1" t="s">
        <v>10</v>
      </c>
      <c r="R51" s="13" t="e">
        <f>'WEEK 47'!#REF!</f>
        <v>#REF!</v>
      </c>
      <c r="S51" s="13" t="s">
        <v>30</v>
      </c>
      <c r="T51" s="7">
        <f>ROWS($Q$4:Q51)</f>
        <v>48</v>
      </c>
      <c r="U51" s="7" t="str">
        <f>IF(ISNUMBER(SEARCH('WEEK 47'!#REF!,Q51)),T51,"")</f>
        <v/>
      </c>
      <c r="V51" s="7" t="str">
        <f t="shared" si="3"/>
        <v/>
      </c>
    </row>
    <row r="52" spans="3:22" s="9" customFormat="1" x14ac:dyDescent="0.3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1" t="s">
        <v>117</v>
      </c>
      <c r="R52" s="13" t="e">
        <f>'WEEK 47'!#REF!</f>
        <v>#REF!</v>
      </c>
      <c r="S52" s="13" t="s">
        <v>30</v>
      </c>
      <c r="T52" s="7">
        <f>ROWS($Q$4:Q52)</f>
        <v>49</v>
      </c>
      <c r="U52" s="7" t="str">
        <f>IF(ISNUMBER(SEARCH('WEEK 47'!#REF!,Q52)),T52,"")</f>
        <v/>
      </c>
      <c r="V52" s="7"/>
    </row>
    <row r="53" spans="3:22" s="9" customFormat="1" x14ac:dyDescent="0.3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1" t="s">
        <v>67</v>
      </c>
      <c r="R53" s="13" t="e">
        <f>'WEEK 47'!#REF!</f>
        <v>#REF!</v>
      </c>
      <c r="S53" s="13" t="s">
        <v>30</v>
      </c>
      <c r="T53" s="7">
        <f>ROWS($Q$4:Q53)</f>
        <v>50</v>
      </c>
      <c r="U53" s="7" t="str">
        <f>IF(ISNUMBER(SEARCH('WEEK 47'!#REF!,Q53)),T53,"")</f>
        <v/>
      </c>
      <c r="V53" s="7" t="str">
        <f t="shared" ref="V53:V68" si="4">IFERROR(SMALL($U$4:$U$278,T53),"")</f>
        <v/>
      </c>
    </row>
    <row r="54" spans="3:22" s="9" customFormat="1" x14ac:dyDescent="0.3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1" t="s">
        <v>66</v>
      </c>
      <c r="R54" s="13" t="e">
        <f>'WEEK 47'!#REF!</f>
        <v>#REF!</v>
      </c>
      <c r="S54" s="13" t="s">
        <v>24</v>
      </c>
      <c r="T54" s="7">
        <f>ROWS($Q$4:Q54)</f>
        <v>51</v>
      </c>
      <c r="U54" s="7" t="str">
        <f>IF(ISNUMBER(SEARCH('WEEK 47'!#REF!,Q54)),T54,"")</f>
        <v/>
      </c>
      <c r="V54" s="7" t="str">
        <f t="shared" si="4"/>
        <v/>
      </c>
    </row>
    <row r="55" spans="3:22" s="9" customFormat="1" x14ac:dyDescent="0.3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1" t="s">
        <v>1</v>
      </c>
      <c r="R55" s="13" t="e">
        <f>'WEEK 47'!#REF!</f>
        <v>#REF!</v>
      </c>
      <c r="S55" s="13" t="s">
        <v>24</v>
      </c>
      <c r="T55" s="7">
        <f>ROWS($Q$4:Q55)</f>
        <v>52</v>
      </c>
      <c r="U55" s="7" t="str">
        <f>IF(ISNUMBER(SEARCH('WEEK 47'!#REF!,Q55)),T55,"")</f>
        <v/>
      </c>
      <c r="V55" s="7" t="str">
        <f t="shared" si="4"/>
        <v/>
      </c>
    </row>
    <row r="56" spans="3:22" s="9" customFormat="1" x14ac:dyDescent="0.3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1" t="s">
        <v>21</v>
      </c>
      <c r="R56" s="13" t="e">
        <f>'WEEK 47'!#REF!</f>
        <v>#REF!</v>
      </c>
      <c r="S56" s="13" t="s">
        <v>24</v>
      </c>
      <c r="T56" s="7">
        <f>ROWS($Q$4:Q56)</f>
        <v>53</v>
      </c>
      <c r="U56" s="7" t="str">
        <f>IF(ISNUMBER(SEARCH('WEEK 47'!#REF!,Q56)),T56,"")</f>
        <v/>
      </c>
      <c r="V56" s="7" t="str">
        <f t="shared" si="4"/>
        <v/>
      </c>
    </row>
    <row r="57" spans="3:22" s="9" customFormat="1" x14ac:dyDescent="0.3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1" t="s">
        <v>113</v>
      </c>
      <c r="R57" s="13" t="e">
        <f>'WEEK 47'!#REF!</f>
        <v>#REF!</v>
      </c>
      <c r="S57" s="13" t="s">
        <v>24</v>
      </c>
      <c r="T57" s="7">
        <f>ROWS($Q$4:Q57)</f>
        <v>54</v>
      </c>
      <c r="U57" s="7" t="str">
        <f>IF(ISNUMBER(SEARCH('WEEK 47'!#REF!,Q57)),T57,"")</f>
        <v/>
      </c>
      <c r="V57" s="7" t="str">
        <f t="shared" si="4"/>
        <v/>
      </c>
    </row>
    <row r="58" spans="3:22" s="9" customFormat="1" x14ac:dyDescent="0.3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1" t="s">
        <v>17</v>
      </c>
      <c r="R58" s="13" t="e">
        <f>'WEEK 47'!#REF!</f>
        <v>#REF!</v>
      </c>
      <c r="S58" s="13" t="s">
        <v>24</v>
      </c>
      <c r="T58" s="7">
        <f>ROWS($Q$4:Q58)</f>
        <v>55</v>
      </c>
      <c r="U58" s="7" t="str">
        <f>IF(ISNUMBER(SEARCH('WEEK 47'!#REF!,Q58)),T58,"")</f>
        <v/>
      </c>
      <c r="V58" s="7" t="str">
        <f t="shared" si="4"/>
        <v/>
      </c>
    </row>
    <row r="59" spans="3:22" s="9" customFormat="1" x14ac:dyDescent="0.3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1" t="s">
        <v>18</v>
      </c>
      <c r="R59" s="13" t="e">
        <f>'WEEK 47'!#REF!</f>
        <v>#REF!</v>
      </c>
      <c r="S59" s="13" t="s">
        <v>24</v>
      </c>
      <c r="T59" s="7">
        <f>ROWS($Q$4:Q59)</f>
        <v>56</v>
      </c>
      <c r="U59" s="7" t="str">
        <f>IF(ISNUMBER(SEARCH('WEEK 47'!#REF!,Q59)),T59,"")</f>
        <v/>
      </c>
      <c r="V59" s="7" t="str">
        <f t="shared" si="4"/>
        <v/>
      </c>
    </row>
    <row r="60" spans="3:22" s="9" customFormat="1" x14ac:dyDescent="0.3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1" t="s">
        <v>114</v>
      </c>
      <c r="R60" s="13" t="e">
        <f>'WEEK 47'!#REF!</f>
        <v>#REF!</v>
      </c>
      <c r="S60" s="13" t="s">
        <v>24</v>
      </c>
      <c r="T60" s="7">
        <f>ROWS($Q$4:Q60)</f>
        <v>57</v>
      </c>
      <c r="U60" s="7" t="str">
        <f>IF(ISNUMBER(SEARCH('WEEK 47'!#REF!,Q60)),T60,"")</f>
        <v/>
      </c>
      <c r="V60" s="7" t="str">
        <f t="shared" si="4"/>
        <v/>
      </c>
    </row>
    <row r="61" spans="3:22" s="9" customFormat="1" x14ac:dyDescent="0.3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1" t="s">
        <v>69</v>
      </c>
      <c r="R61" s="13" t="e">
        <f>'WEEK 47'!#REF!</f>
        <v>#REF!</v>
      </c>
      <c r="S61" s="13" t="s">
        <v>24</v>
      </c>
      <c r="T61" s="7">
        <f>ROWS($Q$4:Q61)</f>
        <v>58</v>
      </c>
      <c r="U61" s="7" t="str">
        <f>IF(ISNUMBER(SEARCH('WEEK 47'!#REF!,Q61)),T61,"")</f>
        <v/>
      </c>
      <c r="V61" s="7" t="str">
        <f t="shared" si="4"/>
        <v/>
      </c>
    </row>
    <row r="62" spans="3:22" s="9" customFormat="1" x14ac:dyDescent="0.3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1" t="s">
        <v>3</v>
      </c>
      <c r="R62" s="13" t="e">
        <f>'WEEK 47'!#REF!</f>
        <v>#REF!</v>
      </c>
      <c r="S62" s="13" t="s">
        <v>24</v>
      </c>
      <c r="T62" s="7">
        <f>ROWS($Q$4:Q62)</f>
        <v>59</v>
      </c>
      <c r="U62" s="7" t="str">
        <f>IF(ISNUMBER(SEARCH('WEEK 47'!#REF!,Q62)),T62,"")</f>
        <v/>
      </c>
      <c r="V62" s="7" t="str">
        <f t="shared" si="4"/>
        <v/>
      </c>
    </row>
    <row r="63" spans="3:22" s="9" customFormat="1" x14ac:dyDescent="0.3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1" t="s">
        <v>112</v>
      </c>
      <c r="R63" s="13" t="e">
        <f>'WEEK 47'!#REF!</f>
        <v>#REF!</v>
      </c>
      <c r="S63" s="13" t="s">
        <v>24</v>
      </c>
      <c r="T63" s="7">
        <f>ROWS($Q$4:Q63)</f>
        <v>60</v>
      </c>
      <c r="U63" s="7" t="str">
        <f>IF(ISNUMBER(SEARCH('WEEK 47'!#REF!,Q63)),T63,"")</f>
        <v/>
      </c>
      <c r="V63" s="7" t="str">
        <f t="shared" si="4"/>
        <v/>
      </c>
    </row>
    <row r="64" spans="3:22" s="9" customFormat="1" x14ac:dyDescent="0.3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1" t="s">
        <v>4</v>
      </c>
      <c r="R64" s="13" t="e">
        <f>'WEEK 47'!#REF!</f>
        <v>#REF!</v>
      </c>
      <c r="S64" s="13" t="s">
        <v>24</v>
      </c>
      <c r="T64" s="7">
        <f>ROWS($Q$4:Q64)</f>
        <v>61</v>
      </c>
      <c r="U64" s="7" t="str">
        <f>IF(ISNUMBER(SEARCH('WEEK 47'!#REF!,Q64)),T64,"")</f>
        <v/>
      </c>
      <c r="V64" s="7" t="str">
        <f t="shared" si="4"/>
        <v/>
      </c>
    </row>
    <row r="65" spans="3:22" s="9" customFormat="1" x14ac:dyDescent="0.3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1" t="s">
        <v>16</v>
      </c>
      <c r="R65" s="13" t="e">
        <f>'WEEK 47'!#REF!</f>
        <v>#REF!</v>
      </c>
      <c r="S65" s="13" t="s">
        <v>24</v>
      </c>
      <c r="T65" s="7">
        <f>ROWS($Q$4:Q65)</f>
        <v>62</v>
      </c>
      <c r="U65" s="7" t="str">
        <f>IF(ISNUMBER(SEARCH('WEEK 47'!#REF!,Q65)),T65,"")</f>
        <v/>
      </c>
      <c r="V65" s="7" t="str">
        <f t="shared" si="4"/>
        <v/>
      </c>
    </row>
    <row r="66" spans="3:22" s="9" customFormat="1" x14ac:dyDescent="0.3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1" t="s">
        <v>5</v>
      </c>
      <c r="R66" s="13" t="e">
        <f>'WEEK 47'!#REF!</f>
        <v>#REF!</v>
      </c>
      <c r="S66" s="13" t="s">
        <v>24</v>
      </c>
      <c r="T66" s="7">
        <f>ROWS($Q$4:Q66)</f>
        <v>63</v>
      </c>
      <c r="U66" s="7" t="str">
        <f>IF(ISNUMBER(SEARCH('WEEK 47'!#REF!,Q66)),T66,"")</f>
        <v/>
      </c>
      <c r="V66" s="7" t="str">
        <f t="shared" si="4"/>
        <v/>
      </c>
    </row>
    <row r="67" spans="3:22" s="9" customFormat="1" x14ac:dyDescent="0.3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1" t="s">
        <v>6</v>
      </c>
      <c r="R67" s="13" t="e">
        <f>'WEEK 47'!#REF!</f>
        <v>#REF!</v>
      </c>
      <c r="S67" s="13" t="s">
        <v>24</v>
      </c>
      <c r="T67" s="7">
        <f>ROWS($Q$4:Q67)</f>
        <v>64</v>
      </c>
      <c r="U67" s="7" t="str">
        <f>IF(ISNUMBER(SEARCH('WEEK 47'!#REF!,Q67)),T67,"")</f>
        <v/>
      </c>
      <c r="V67" s="7" t="str">
        <f t="shared" si="4"/>
        <v/>
      </c>
    </row>
    <row r="68" spans="3:22" s="9" customFormat="1" x14ac:dyDescent="0.3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1" t="s">
        <v>22</v>
      </c>
      <c r="R68" s="13" t="e">
        <f>'WEEK 47'!#REF!</f>
        <v>#REF!</v>
      </c>
      <c r="S68" s="13" t="s">
        <v>24</v>
      </c>
      <c r="T68" s="7">
        <f>ROWS($Q$4:Q68)</f>
        <v>65</v>
      </c>
      <c r="U68" s="7" t="str">
        <f>IF(ISNUMBER(SEARCH('WEEK 47'!#REF!,Q68)),T68,"")</f>
        <v/>
      </c>
      <c r="V68" s="7" t="str">
        <f t="shared" si="4"/>
        <v/>
      </c>
    </row>
    <row r="69" spans="3:22" s="9" customFormat="1" x14ac:dyDescent="0.3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1" t="s">
        <v>116</v>
      </c>
      <c r="R69" s="13" t="e">
        <f>'WEEK 47'!#REF!</f>
        <v>#REF!</v>
      </c>
      <c r="S69" s="13" t="s">
        <v>24</v>
      </c>
      <c r="T69" s="7">
        <f>ROWS($Q$4:Q69)</f>
        <v>66</v>
      </c>
      <c r="U69" s="7" t="str">
        <f>IF(ISNUMBER(SEARCH('WEEK 47'!#REF!,Q69)),T69,"")</f>
        <v/>
      </c>
      <c r="V69" s="7"/>
    </row>
    <row r="70" spans="3:22" s="9" customFormat="1" x14ac:dyDescent="0.3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1" t="s">
        <v>7</v>
      </c>
      <c r="R70" s="13" t="e">
        <f>'WEEK 47'!#REF!</f>
        <v>#REF!</v>
      </c>
      <c r="S70" s="13" t="s">
        <v>24</v>
      </c>
      <c r="T70" s="7">
        <f>ROWS($Q$4:Q70)</f>
        <v>67</v>
      </c>
      <c r="U70" s="7" t="str">
        <f>IF(ISNUMBER(SEARCH('WEEK 47'!#REF!,Q70)),T70,"")</f>
        <v/>
      </c>
      <c r="V70" s="7" t="str">
        <f t="shared" ref="V70:V76" si="5">IFERROR(SMALL($U$4:$U$278,T70),"")</f>
        <v/>
      </c>
    </row>
    <row r="71" spans="3:22" s="9" customFormat="1" x14ac:dyDescent="0.3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1" t="s">
        <v>2</v>
      </c>
      <c r="R71" s="13" t="e">
        <f>'WEEK 47'!#REF!</f>
        <v>#REF!</v>
      </c>
      <c r="S71" s="13" t="s">
        <v>24</v>
      </c>
      <c r="T71" s="7">
        <f>ROWS($Q$4:Q71)</f>
        <v>68</v>
      </c>
      <c r="U71" s="7" t="str">
        <f>IF(ISNUMBER(SEARCH('WEEK 47'!#REF!,Q71)),T71,"")</f>
        <v/>
      </c>
      <c r="V71" s="7" t="str">
        <f t="shared" si="5"/>
        <v/>
      </c>
    </row>
    <row r="72" spans="3:22" s="9" customFormat="1" x14ac:dyDescent="0.3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1" t="s">
        <v>8</v>
      </c>
      <c r="R72" s="13" t="e">
        <f>'WEEK 47'!#REF!</f>
        <v>#REF!</v>
      </c>
      <c r="S72" s="13" t="s">
        <v>24</v>
      </c>
      <c r="T72" s="7">
        <f>ROWS($Q$4:Q72)</f>
        <v>69</v>
      </c>
      <c r="U72" s="7" t="str">
        <f>IF(ISNUMBER(SEARCH('WEEK 47'!#REF!,Q72)),T72,"")</f>
        <v/>
      </c>
      <c r="V72" s="7" t="str">
        <f t="shared" si="5"/>
        <v/>
      </c>
    </row>
    <row r="73" spans="3:22" s="9" customFormat="1" x14ac:dyDescent="0.3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1" t="s">
        <v>9</v>
      </c>
      <c r="R73" s="13" t="e">
        <f>'WEEK 47'!#REF!</f>
        <v>#REF!</v>
      </c>
      <c r="S73" s="13" t="s">
        <v>24</v>
      </c>
      <c r="T73" s="7">
        <f>ROWS($Q$4:Q73)</f>
        <v>70</v>
      </c>
      <c r="U73" s="7" t="str">
        <f>IF(ISNUMBER(SEARCH('WEEK 47'!#REF!,Q73)),T73,"")</f>
        <v/>
      </c>
      <c r="V73" s="7" t="str">
        <f t="shared" si="5"/>
        <v/>
      </c>
    </row>
    <row r="74" spans="3:22" s="9" customFormat="1" x14ac:dyDescent="0.3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1" t="s">
        <v>20</v>
      </c>
      <c r="R74" s="13" t="e">
        <f>'WEEK 47'!#REF!</f>
        <v>#REF!</v>
      </c>
      <c r="S74" s="13" t="s">
        <v>24</v>
      </c>
      <c r="T74" s="7">
        <f>ROWS($Q$4:Q74)</f>
        <v>71</v>
      </c>
      <c r="U74" s="7" t="str">
        <f>IF(ISNUMBER(SEARCH('WEEK 47'!#REF!,Q74)),T74,"")</f>
        <v/>
      </c>
      <c r="V74" s="7" t="str">
        <f t="shared" si="5"/>
        <v/>
      </c>
    </row>
    <row r="75" spans="3:22" s="9" customFormat="1" x14ac:dyDescent="0.3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1" t="s">
        <v>11</v>
      </c>
      <c r="R75" s="13" t="e">
        <f>'WEEK 47'!#REF!</f>
        <v>#REF!</v>
      </c>
      <c r="S75" s="13" t="s">
        <v>24</v>
      </c>
      <c r="T75" s="7">
        <f>ROWS($Q$4:Q75)</f>
        <v>72</v>
      </c>
      <c r="U75" s="7" t="str">
        <f>IF(ISNUMBER(SEARCH('WEEK 47'!#REF!,Q75)),T75,"")</f>
        <v/>
      </c>
      <c r="V75" s="7" t="str">
        <f t="shared" si="5"/>
        <v/>
      </c>
    </row>
    <row r="76" spans="3:22" s="9" customFormat="1" x14ac:dyDescent="0.3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1" t="s">
        <v>10</v>
      </c>
      <c r="R76" s="13" t="e">
        <f>'WEEK 47'!#REF!</f>
        <v>#REF!</v>
      </c>
      <c r="S76" s="13" t="s">
        <v>24</v>
      </c>
      <c r="T76" s="7">
        <f>ROWS($Q$4:Q76)</f>
        <v>73</v>
      </c>
      <c r="U76" s="7" t="str">
        <f>IF(ISNUMBER(SEARCH('WEEK 47'!#REF!,Q76)),T76,"")</f>
        <v/>
      </c>
      <c r="V76" s="7" t="str">
        <f t="shared" si="5"/>
        <v/>
      </c>
    </row>
    <row r="77" spans="3:22" s="9" customFormat="1" x14ac:dyDescent="0.3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1" t="s">
        <v>117</v>
      </c>
      <c r="R77" s="13" t="e">
        <f>'WEEK 47'!#REF!</f>
        <v>#REF!</v>
      </c>
      <c r="S77" s="13" t="s">
        <v>24</v>
      </c>
      <c r="T77" s="7">
        <f>ROWS($Q$4:Q77)</f>
        <v>74</v>
      </c>
      <c r="U77" s="7" t="str">
        <f>IF(ISNUMBER(SEARCH('WEEK 47'!#REF!,Q77)),T77,"")</f>
        <v/>
      </c>
      <c r="V77" s="7"/>
    </row>
    <row r="78" spans="3:22" s="9" customFormat="1" x14ac:dyDescent="0.3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1" t="s">
        <v>67</v>
      </c>
      <c r="R78" s="13" t="e">
        <f>'WEEK 47'!#REF!</f>
        <v>#REF!</v>
      </c>
      <c r="S78" s="13" t="s">
        <v>24</v>
      </c>
      <c r="T78" s="7">
        <f>ROWS($Q$4:Q78)</f>
        <v>75</v>
      </c>
      <c r="U78" s="7" t="str">
        <f>IF(ISNUMBER(SEARCH('WEEK 47'!#REF!,Q78)),T78,"")</f>
        <v/>
      </c>
      <c r="V78" s="7" t="str">
        <f t="shared" ref="V78:V93" si="6">IFERROR(SMALL($U$4:$U$278,T78),"")</f>
        <v/>
      </c>
    </row>
    <row r="79" spans="3:22" s="9" customFormat="1" x14ac:dyDescent="0.3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1" t="s">
        <v>66</v>
      </c>
      <c r="R79" s="13" t="e">
        <f>'WEEK 47'!#REF!</f>
        <v>#REF!</v>
      </c>
      <c r="S79" s="13" t="s">
        <v>25</v>
      </c>
      <c r="T79" s="7">
        <f>ROWS($Q$4:Q79)</f>
        <v>76</v>
      </c>
      <c r="U79" s="7" t="str">
        <f>IF(ISNUMBER(SEARCH('WEEK 47'!#REF!,Q79)),T79,"")</f>
        <v/>
      </c>
      <c r="V79" s="7" t="str">
        <f t="shared" si="6"/>
        <v/>
      </c>
    </row>
    <row r="80" spans="3:22" s="9" customFormat="1" x14ac:dyDescent="0.3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1" t="s">
        <v>1</v>
      </c>
      <c r="R80" s="13" t="e">
        <f>'WEEK 47'!#REF!</f>
        <v>#REF!</v>
      </c>
      <c r="S80" s="13" t="s">
        <v>25</v>
      </c>
      <c r="T80" s="7">
        <f>ROWS($Q$4:Q80)</f>
        <v>77</v>
      </c>
      <c r="U80" s="7" t="str">
        <f>IF(ISNUMBER(SEARCH('WEEK 47'!#REF!,Q80)),T80,"")</f>
        <v/>
      </c>
      <c r="V80" s="7" t="str">
        <f t="shared" si="6"/>
        <v/>
      </c>
    </row>
    <row r="81" spans="3:22" s="9" customFormat="1" x14ac:dyDescent="0.3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1" t="s">
        <v>21</v>
      </c>
      <c r="R81" s="13" t="e">
        <f>'WEEK 47'!#REF!</f>
        <v>#REF!</v>
      </c>
      <c r="S81" s="13" t="s">
        <v>25</v>
      </c>
      <c r="T81" s="7">
        <f>ROWS($Q$4:Q81)</f>
        <v>78</v>
      </c>
      <c r="U81" s="7" t="str">
        <f>IF(ISNUMBER(SEARCH('WEEK 47'!#REF!,Q81)),T81,"")</f>
        <v/>
      </c>
      <c r="V81" s="7" t="str">
        <f t="shared" si="6"/>
        <v/>
      </c>
    </row>
    <row r="82" spans="3:22" s="9" customFormat="1" x14ac:dyDescent="0.3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1" t="s">
        <v>113</v>
      </c>
      <c r="R82" s="13" t="e">
        <f>'WEEK 47'!#REF!</f>
        <v>#REF!</v>
      </c>
      <c r="S82" s="13" t="s">
        <v>25</v>
      </c>
      <c r="T82" s="7">
        <f>ROWS($Q$4:Q82)</f>
        <v>79</v>
      </c>
      <c r="U82" s="7" t="str">
        <f>IF(ISNUMBER(SEARCH('WEEK 47'!#REF!,Q82)),T82,"")</f>
        <v/>
      </c>
      <c r="V82" s="7" t="str">
        <f t="shared" si="6"/>
        <v/>
      </c>
    </row>
    <row r="83" spans="3:22" s="9" customFormat="1" x14ac:dyDescent="0.3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1" t="s">
        <v>17</v>
      </c>
      <c r="R83" s="13" t="e">
        <f>'WEEK 47'!#REF!</f>
        <v>#REF!</v>
      </c>
      <c r="S83" s="13" t="s">
        <v>25</v>
      </c>
      <c r="T83" s="7">
        <f>ROWS($Q$4:Q83)</f>
        <v>80</v>
      </c>
      <c r="U83" s="7" t="str">
        <f>IF(ISNUMBER(SEARCH('WEEK 47'!#REF!,Q83)),T83,"")</f>
        <v/>
      </c>
      <c r="V83" s="7" t="str">
        <f t="shared" si="6"/>
        <v/>
      </c>
    </row>
    <row r="84" spans="3:22" s="9" customFormat="1" x14ac:dyDescent="0.3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1" t="s">
        <v>18</v>
      </c>
      <c r="R84" s="13" t="e">
        <f>'WEEK 47'!#REF!</f>
        <v>#REF!</v>
      </c>
      <c r="S84" s="13" t="s">
        <v>25</v>
      </c>
      <c r="T84" s="7">
        <f>ROWS($Q$4:Q84)</f>
        <v>81</v>
      </c>
      <c r="U84" s="7" t="str">
        <f>IF(ISNUMBER(SEARCH('WEEK 47'!#REF!,Q84)),T84,"")</f>
        <v/>
      </c>
      <c r="V84" s="7" t="str">
        <f t="shared" si="6"/>
        <v/>
      </c>
    </row>
    <row r="85" spans="3:22" s="9" customFormat="1" x14ac:dyDescent="0.3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1" t="s">
        <v>114</v>
      </c>
      <c r="R85" s="13" t="e">
        <f>'WEEK 47'!#REF!</f>
        <v>#REF!</v>
      </c>
      <c r="S85" s="13" t="s">
        <v>25</v>
      </c>
      <c r="T85" s="7">
        <f>ROWS($Q$4:Q85)</f>
        <v>82</v>
      </c>
      <c r="U85" s="7" t="str">
        <f>IF(ISNUMBER(SEARCH('WEEK 47'!#REF!,Q85)),T85,"")</f>
        <v/>
      </c>
      <c r="V85" s="7" t="str">
        <f t="shared" si="6"/>
        <v/>
      </c>
    </row>
    <row r="86" spans="3:22" s="9" customFormat="1" x14ac:dyDescent="0.3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1" t="s">
        <v>69</v>
      </c>
      <c r="R86" s="13" t="e">
        <f>'WEEK 47'!#REF!</f>
        <v>#REF!</v>
      </c>
      <c r="S86" s="13" t="s">
        <v>25</v>
      </c>
      <c r="T86" s="7">
        <f>ROWS($Q$4:Q86)</f>
        <v>83</v>
      </c>
      <c r="U86" s="7" t="str">
        <f>IF(ISNUMBER(SEARCH('WEEK 47'!#REF!,Q86)),T86,"")</f>
        <v/>
      </c>
      <c r="V86" s="7" t="str">
        <f t="shared" si="6"/>
        <v/>
      </c>
    </row>
    <row r="87" spans="3:22" s="9" customFormat="1" x14ac:dyDescent="0.3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1" t="s">
        <v>3</v>
      </c>
      <c r="R87" s="13" t="e">
        <f>'WEEK 47'!#REF!</f>
        <v>#REF!</v>
      </c>
      <c r="S87" s="13" t="s">
        <v>25</v>
      </c>
      <c r="T87" s="7">
        <f>ROWS($Q$4:Q87)</f>
        <v>84</v>
      </c>
      <c r="U87" s="7" t="str">
        <f>IF(ISNUMBER(SEARCH('WEEK 47'!#REF!,Q87)),T87,"")</f>
        <v/>
      </c>
      <c r="V87" s="7" t="str">
        <f t="shared" si="6"/>
        <v/>
      </c>
    </row>
    <row r="88" spans="3:22" s="9" customFormat="1" x14ac:dyDescent="0.3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1" t="s">
        <v>112</v>
      </c>
      <c r="R88" s="13" t="e">
        <f>'WEEK 47'!#REF!</f>
        <v>#REF!</v>
      </c>
      <c r="S88" s="13" t="s">
        <v>25</v>
      </c>
      <c r="T88" s="7">
        <f>ROWS($Q$4:Q88)</f>
        <v>85</v>
      </c>
      <c r="U88" s="7" t="str">
        <f>IF(ISNUMBER(SEARCH('WEEK 47'!#REF!,Q88)),T88,"")</f>
        <v/>
      </c>
      <c r="V88" s="7" t="str">
        <f t="shared" si="6"/>
        <v/>
      </c>
    </row>
    <row r="89" spans="3:22" s="9" customFormat="1" x14ac:dyDescent="0.3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1" t="s">
        <v>4</v>
      </c>
      <c r="R89" s="13" t="e">
        <f>'WEEK 47'!#REF!</f>
        <v>#REF!</v>
      </c>
      <c r="S89" s="13" t="s">
        <v>25</v>
      </c>
      <c r="T89" s="7">
        <f>ROWS($Q$4:Q89)</f>
        <v>86</v>
      </c>
      <c r="U89" s="7" t="str">
        <f>IF(ISNUMBER(SEARCH('WEEK 47'!#REF!,Q89)),T89,"")</f>
        <v/>
      </c>
      <c r="V89" s="7" t="str">
        <f t="shared" si="6"/>
        <v/>
      </c>
    </row>
    <row r="90" spans="3:22" s="9" customFormat="1" x14ac:dyDescent="0.3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1" t="s">
        <v>16</v>
      </c>
      <c r="R90" s="13" t="e">
        <f>'WEEK 47'!#REF!</f>
        <v>#REF!</v>
      </c>
      <c r="S90" s="13" t="s">
        <v>25</v>
      </c>
      <c r="T90" s="7">
        <f>ROWS($Q$4:Q90)</f>
        <v>87</v>
      </c>
      <c r="U90" s="7" t="str">
        <f>IF(ISNUMBER(SEARCH('WEEK 47'!#REF!,Q90)),T90,"")</f>
        <v/>
      </c>
      <c r="V90" s="7" t="str">
        <f t="shared" si="6"/>
        <v/>
      </c>
    </row>
    <row r="91" spans="3:22" s="9" customFormat="1" x14ac:dyDescent="0.3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1" t="s">
        <v>5</v>
      </c>
      <c r="R91" s="13" t="e">
        <f>'WEEK 47'!#REF!</f>
        <v>#REF!</v>
      </c>
      <c r="S91" s="13" t="s">
        <v>25</v>
      </c>
      <c r="T91" s="7">
        <f>ROWS($Q$4:Q91)</f>
        <v>88</v>
      </c>
      <c r="U91" s="7" t="str">
        <f>IF(ISNUMBER(SEARCH('WEEK 47'!#REF!,Q91)),T91,"")</f>
        <v/>
      </c>
      <c r="V91" s="7" t="str">
        <f t="shared" si="6"/>
        <v/>
      </c>
    </row>
    <row r="92" spans="3:22" s="9" customFormat="1" x14ac:dyDescent="0.3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1" t="s">
        <v>6</v>
      </c>
      <c r="R92" s="13" t="e">
        <f>'WEEK 47'!#REF!</f>
        <v>#REF!</v>
      </c>
      <c r="S92" s="13" t="s">
        <v>25</v>
      </c>
      <c r="T92" s="7">
        <f>ROWS($Q$4:Q92)</f>
        <v>89</v>
      </c>
      <c r="U92" s="7" t="str">
        <f>IF(ISNUMBER(SEARCH('WEEK 47'!#REF!,Q92)),T92,"")</f>
        <v/>
      </c>
      <c r="V92" s="7" t="str">
        <f t="shared" si="6"/>
        <v/>
      </c>
    </row>
    <row r="93" spans="3:22" s="9" customFormat="1" x14ac:dyDescent="0.3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1" t="s">
        <v>22</v>
      </c>
      <c r="R93" s="13" t="e">
        <f>'WEEK 47'!#REF!</f>
        <v>#REF!</v>
      </c>
      <c r="S93" s="13" t="s">
        <v>25</v>
      </c>
      <c r="T93" s="7">
        <f>ROWS($Q$4:Q93)</f>
        <v>90</v>
      </c>
      <c r="U93" s="7" t="str">
        <f>IF(ISNUMBER(SEARCH('WEEK 47'!#REF!,Q93)),T93,"")</f>
        <v/>
      </c>
      <c r="V93" s="7" t="str">
        <f t="shared" si="6"/>
        <v/>
      </c>
    </row>
    <row r="94" spans="3:22" s="9" customFormat="1" x14ac:dyDescent="0.3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1" t="s">
        <v>116</v>
      </c>
      <c r="R94" s="13" t="e">
        <f>'WEEK 47'!#REF!</f>
        <v>#REF!</v>
      </c>
      <c r="S94" s="13" t="s">
        <v>25</v>
      </c>
      <c r="T94" s="7">
        <f>ROWS($Q$4:Q94)</f>
        <v>91</v>
      </c>
      <c r="U94" s="7" t="str">
        <f>IF(ISNUMBER(SEARCH('WEEK 47'!#REF!,Q94)),T94,"")</f>
        <v/>
      </c>
      <c r="V94" s="7"/>
    </row>
    <row r="95" spans="3:22" s="9" customFormat="1" x14ac:dyDescent="0.3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1" t="s">
        <v>7</v>
      </c>
      <c r="R95" s="13" t="e">
        <f>'WEEK 47'!#REF!</f>
        <v>#REF!</v>
      </c>
      <c r="S95" s="13" t="s">
        <v>25</v>
      </c>
      <c r="T95" s="7">
        <f>ROWS($Q$4:Q95)</f>
        <v>92</v>
      </c>
      <c r="U95" s="7" t="str">
        <f>IF(ISNUMBER(SEARCH('WEEK 47'!#REF!,Q95)),T95,"")</f>
        <v/>
      </c>
      <c r="V95" s="7" t="str">
        <f t="shared" ref="V95:V101" si="7">IFERROR(SMALL($U$4:$U$278,T95),"")</f>
        <v/>
      </c>
    </row>
    <row r="96" spans="3:22" s="9" customFormat="1" x14ac:dyDescent="0.3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1" t="s">
        <v>2</v>
      </c>
      <c r="R96" s="13" t="e">
        <f>'WEEK 47'!#REF!</f>
        <v>#REF!</v>
      </c>
      <c r="S96" s="13" t="s">
        <v>25</v>
      </c>
      <c r="T96" s="7">
        <f>ROWS($Q$4:Q96)</f>
        <v>93</v>
      </c>
      <c r="U96" s="7" t="str">
        <f>IF(ISNUMBER(SEARCH('WEEK 47'!#REF!,Q96)),T96,"")</f>
        <v/>
      </c>
      <c r="V96" s="7" t="str">
        <f t="shared" si="7"/>
        <v/>
      </c>
    </row>
    <row r="97" spans="3:22" s="9" customFormat="1" x14ac:dyDescent="0.3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1" t="s">
        <v>8</v>
      </c>
      <c r="R97" s="13" t="e">
        <f>'WEEK 47'!#REF!</f>
        <v>#REF!</v>
      </c>
      <c r="S97" s="13" t="s">
        <v>25</v>
      </c>
      <c r="T97" s="7">
        <f>ROWS($Q$4:Q97)</f>
        <v>94</v>
      </c>
      <c r="U97" s="7" t="str">
        <f>IF(ISNUMBER(SEARCH('WEEK 47'!#REF!,Q97)),T97,"")</f>
        <v/>
      </c>
      <c r="V97" s="7" t="str">
        <f t="shared" si="7"/>
        <v/>
      </c>
    </row>
    <row r="98" spans="3:22" s="9" customFormat="1" x14ac:dyDescent="0.3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1" t="s">
        <v>9</v>
      </c>
      <c r="R98" s="13" t="e">
        <f>'WEEK 47'!#REF!</f>
        <v>#REF!</v>
      </c>
      <c r="S98" s="13" t="s">
        <v>25</v>
      </c>
      <c r="T98" s="7">
        <f>ROWS($Q$4:Q98)</f>
        <v>95</v>
      </c>
      <c r="U98" s="7" t="str">
        <f>IF(ISNUMBER(SEARCH('WEEK 47'!#REF!,Q98)),T98,"")</f>
        <v/>
      </c>
      <c r="V98" s="7" t="str">
        <f t="shared" si="7"/>
        <v/>
      </c>
    </row>
    <row r="99" spans="3:22" s="9" customFormat="1" x14ac:dyDescent="0.3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1" t="s">
        <v>20</v>
      </c>
      <c r="R99" s="13" t="e">
        <f>'WEEK 47'!#REF!</f>
        <v>#REF!</v>
      </c>
      <c r="S99" s="13" t="s">
        <v>25</v>
      </c>
      <c r="T99" s="7">
        <f>ROWS($Q$4:Q99)</f>
        <v>96</v>
      </c>
      <c r="U99" s="7" t="str">
        <f>IF(ISNUMBER(SEARCH('WEEK 47'!#REF!,Q99)),T99,"")</f>
        <v/>
      </c>
      <c r="V99" s="7" t="str">
        <f t="shared" si="7"/>
        <v/>
      </c>
    </row>
    <row r="100" spans="3:22" s="9" customFormat="1" x14ac:dyDescent="0.3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1" t="s">
        <v>11</v>
      </c>
      <c r="R100" s="13" t="e">
        <f>'WEEK 47'!#REF!</f>
        <v>#REF!</v>
      </c>
      <c r="S100" s="13" t="s">
        <v>25</v>
      </c>
      <c r="T100" s="7">
        <f>ROWS($Q$4:Q100)</f>
        <v>97</v>
      </c>
      <c r="U100" s="7" t="str">
        <f>IF(ISNUMBER(SEARCH('WEEK 47'!#REF!,Q100)),T100,"")</f>
        <v/>
      </c>
      <c r="V100" s="7" t="str">
        <f t="shared" si="7"/>
        <v/>
      </c>
    </row>
    <row r="101" spans="3:22" s="9" customFormat="1" x14ac:dyDescent="0.3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1" t="s">
        <v>10</v>
      </c>
      <c r="R101" s="13" t="e">
        <f>'WEEK 47'!#REF!</f>
        <v>#REF!</v>
      </c>
      <c r="S101" s="13" t="s">
        <v>25</v>
      </c>
      <c r="T101" s="7">
        <f>ROWS($Q$4:Q101)</f>
        <v>98</v>
      </c>
      <c r="U101" s="7" t="str">
        <f>IF(ISNUMBER(SEARCH('WEEK 47'!#REF!,Q101)),T101,"")</f>
        <v/>
      </c>
      <c r="V101" s="7" t="str">
        <f t="shared" si="7"/>
        <v/>
      </c>
    </row>
    <row r="102" spans="3:22" s="9" customFormat="1" x14ac:dyDescent="0.3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1" t="s">
        <v>117</v>
      </c>
      <c r="R102" s="13" t="e">
        <f>'WEEK 47'!#REF!</f>
        <v>#REF!</v>
      </c>
      <c r="S102" s="13" t="s">
        <v>25</v>
      </c>
      <c r="T102" s="7">
        <f>ROWS($Q$4:Q102)</f>
        <v>99</v>
      </c>
      <c r="U102" s="7" t="str">
        <f>IF(ISNUMBER(SEARCH('WEEK 47'!#REF!,Q102)),T102,"")</f>
        <v/>
      </c>
      <c r="V102" s="7"/>
    </row>
    <row r="103" spans="3:22" s="9" customFormat="1" x14ac:dyDescent="0.3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1" t="s">
        <v>67</v>
      </c>
      <c r="R103" s="13" t="e">
        <f>'WEEK 47'!#REF!</f>
        <v>#REF!</v>
      </c>
      <c r="S103" s="13" t="s">
        <v>25</v>
      </c>
      <c r="T103" s="7">
        <f>ROWS($Q$4:Q103)</f>
        <v>100</v>
      </c>
      <c r="U103" s="7" t="str">
        <f>IF(ISNUMBER(SEARCH('WEEK 47'!#REF!,Q103)),T103,"")</f>
        <v/>
      </c>
      <c r="V103" s="7" t="str">
        <f t="shared" ref="V103:V118" si="8">IFERROR(SMALL($U$4:$U$278,T103),"")</f>
        <v/>
      </c>
    </row>
    <row r="104" spans="3:22" s="9" customFormat="1" x14ac:dyDescent="0.3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1" t="s">
        <v>66</v>
      </c>
      <c r="R104" s="13" t="e">
        <f>'WEEK 47'!#REF!</f>
        <v>#REF!</v>
      </c>
      <c r="S104" s="13" t="s">
        <v>26</v>
      </c>
      <c r="T104" s="7">
        <f>ROWS($Q$4:Q104)</f>
        <v>101</v>
      </c>
      <c r="U104" s="7" t="str">
        <f>IF(ISNUMBER(SEARCH('WEEK 47'!#REF!,Q104)),T104,"")</f>
        <v/>
      </c>
      <c r="V104" s="7" t="str">
        <f t="shared" si="8"/>
        <v/>
      </c>
    </row>
    <row r="105" spans="3:22" s="9" customFormat="1" x14ac:dyDescent="0.3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1" t="s">
        <v>1</v>
      </c>
      <c r="R105" s="13" t="e">
        <f>'WEEK 47'!#REF!</f>
        <v>#REF!</v>
      </c>
      <c r="S105" s="13" t="s">
        <v>26</v>
      </c>
      <c r="T105" s="7">
        <f>ROWS($Q$4:Q105)</f>
        <v>102</v>
      </c>
      <c r="U105" s="7" t="str">
        <f>IF(ISNUMBER(SEARCH('WEEK 47'!#REF!,Q105)),T105,"")</f>
        <v/>
      </c>
      <c r="V105" s="7" t="str">
        <f t="shared" si="8"/>
        <v/>
      </c>
    </row>
    <row r="106" spans="3:22" s="9" customFormat="1" x14ac:dyDescent="0.3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1" t="s">
        <v>21</v>
      </c>
      <c r="R106" s="13" t="e">
        <f>'WEEK 47'!#REF!</f>
        <v>#REF!</v>
      </c>
      <c r="S106" s="13" t="s">
        <v>26</v>
      </c>
      <c r="T106" s="7">
        <f>ROWS($Q$4:Q106)</f>
        <v>103</v>
      </c>
      <c r="U106" s="7" t="str">
        <f>IF(ISNUMBER(SEARCH('WEEK 47'!#REF!,Q106)),T106,"")</f>
        <v/>
      </c>
      <c r="V106" s="7" t="str">
        <f t="shared" si="8"/>
        <v/>
      </c>
    </row>
    <row r="107" spans="3:22" s="9" customFormat="1" x14ac:dyDescent="0.3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1" t="s">
        <v>113</v>
      </c>
      <c r="R107" s="13" t="e">
        <f>'WEEK 47'!#REF!</f>
        <v>#REF!</v>
      </c>
      <c r="S107" s="13" t="s">
        <v>26</v>
      </c>
      <c r="T107" s="7">
        <f>ROWS($Q$4:Q107)</f>
        <v>104</v>
      </c>
      <c r="U107" s="7" t="str">
        <f>IF(ISNUMBER(SEARCH('WEEK 47'!#REF!,Q107)),T107,"")</f>
        <v/>
      </c>
      <c r="V107" s="7" t="str">
        <f t="shared" si="8"/>
        <v/>
      </c>
    </row>
    <row r="108" spans="3:22" s="9" customFormat="1" x14ac:dyDescent="0.3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1" t="s">
        <v>17</v>
      </c>
      <c r="R108" s="13" t="e">
        <f>'WEEK 47'!#REF!</f>
        <v>#REF!</v>
      </c>
      <c r="S108" s="13" t="s">
        <v>26</v>
      </c>
      <c r="T108" s="7">
        <f>ROWS($Q$4:Q108)</f>
        <v>105</v>
      </c>
      <c r="U108" s="7" t="str">
        <f>IF(ISNUMBER(SEARCH('WEEK 47'!#REF!,Q108)),T108,"")</f>
        <v/>
      </c>
      <c r="V108" s="7" t="str">
        <f t="shared" si="8"/>
        <v/>
      </c>
    </row>
    <row r="109" spans="3:22" s="9" customFormat="1" x14ac:dyDescent="0.3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1" t="s">
        <v>18</v>
      </c>
      <c r="R109" s="13" t="e">
        <f>'WEEK 47'!#REF!</f>
        <v>#REF!</v>
      </c>
      <c r="S109" s="13" t="s">
        <v>26</v>
      </c>
      <c r="T109" s="7">
        <f>ROWS($Q$4:Q109)</f>
        <v>106</v>
      </c>
      <c r="U109" s="7" t="str">
        <f>IF(ISNUMBER(SEARCH('WEEK 47'!#REF!,Q109)),T109,"")</f>
        <v/>
      </c>
      <c r="V109" s="7" t="str">
        <f t="shared" si="8"/>
        <v/>
      </c>
    </row>
    <row r="110" spans="3:22" s="9" customFormat="1" x14ac:dyDescent="0.3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1" t="s">
        <v>114</v>
      </c>
      <c r="R110" s="13" t="e">
        <f>'WEEK 47'!#REF!</f>
        <v>#REF!</v>
      </c>
      <c r="S110" s="13" t="s">
        <v>26</v>
      </c>
      <c r="T110" s="7">
        <f>ROWS($Q$4:Q110)</f>
        <v>107</v>
      </c>
      <c r="U110" s="7" t="str">
        <f>IF(ISNUMBER(SEARCH('WEEK 47'!#REF!,Q110)),T110,"")</f>
        <v/>
      </c>
      <c r="V110" s="7" t="str">
        <f t="shared" si="8"/>
        <v/>
      </c>
    </row>
    <row r="111" spans="3:22" s="9" customFormat="1" x14ac:dyDescent="0.3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1" t="s">
        <v>69</v>
      </c>
      <c r="R111" s="13" t="e">
        <f>'WEEK 47'!#REF!</f>
        <v>#REF!</v>
      </c>
      <c r="S111" s="13" t="s">
        <v>26</v>
      </c>
      <c r="T111" s="7">
        <f>ROWS($Q$4:Q111)</f>
        <v>108</v>
      </c>
      <c r="U111" s="7" t="str">
        <f>IF(ISNUMBER(SEARCH('WEEK 47'!#REF!,Q111)),T111,"")</f>
        <v/>
      </c>
      <c r="V111" s="7" t="str">
        <f t="shared" si="8"/>
        <v/>
      </c>
    </row>
    <row r="112" spans="3:22" s="9" customFormat="1" x14ac:dyDescent="0.3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1" t="s">
        <v>3</v>
      </c>
      <c r="R112" s="13" t="e">
        <f>'WEEK 47'!#REF!</f>
        <v>#REF!</v>
      </c>
      <c r="S112" s="13" t="s">
        <v>26</v>
      </c>
      <c r="T112" s="7">
        <f>ROWS($Q$4:Q112)</f>
        <v>109</v>
      </c>
      <c r="U112" s="7" t="str">
        <f>IF(ISNUMBER(SEARCH('WEEK 47'!#REF!,Q112)),T112,"")</f>
        <v/>
      </c>
      <c r="V112" s="7" t="str">
        <f t="shared" si="8"/>
        <v/>
      </c>
    </row>
    <row r="113" spans="3:22" s="9" customFormat="1" x14ac:dyDescent="0.3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1" t="s">
        <v>112</v>
      </c>
      <c r="R113" s="13" t="e">
        <f>'WEEK 47'!#REF!</f>
        <v>#REF!</v>
      </c>
      <c r="S113" s="13" t="s">
        <v>26</v>
      </c>
      <c r="T113" s="7">
        <f>ROWS($Q$4:Q113)</f>
        <v>110</v>
      </c>
      <c r="U113" s="7" t="str">
        <f>IF(ISNUMBER(SEARCH('WEEK 47'!#REF!,Q113)),T113,"")</f>
        <v/>
      </c>
      <c r="V113" s="7" t="str">
        <f t="shared" si="8"/>
        <v/>
      </c>
    </row>
    <row r="114" spans="3:22" s="9" customFormat="1" x14ac:dyDescent="0.3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1" t="s">
        <v>4</v>
      </c>
      <c r="R114" s="13" t="e">
        <f>'WEEK 47'!#REF!</f>
        <v>#REF!</v>
      </c>
      <c r="S114" s="13" t="s">
        <v>26</v>
      </c>
      <c r="T114" s="7">
        <f>ROWS($Q$4:Q114)</f>
        <v>111</v>
      </c>
      <c r="U114" s="7" t="str">
        <f>IF(ISNUMBER(SEARCH('WEEK 47'!#REF!,Q114)),T114,"")</f>
        <v/>
      </c>
      <c r="V114" s="7" t="str">
        <f t="shared" si="8"/>
        <v/>
      </c>
    </row>
    <row r="115" spans="3:22" s="9" customFormat="1" x14ac:dyDescent="0.3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1" t="s">
        <v>16</v>
      </c>
      <c r="R115" s="13" t="e">
        <f>'WEEK 47'!#REF!</f>
        <v>#REF!</v>
      </c>
      <c r="S115" s="13" t="s">
        <v>26</v>
      </c>
      <c r="T115" s="7">
        <f>ROWS($Q$4:Q115)</f>
        <v>112</v>
      </c>
      <c r="U115" s="7" t="str">
        <f>IF(ISNUMBER(SEARCH('WEEK 47'!#REF!,Q115)),T115,"")</f>
        <v/>
      </c>
      <c r="V115" s="7" t="str">
        <f t="shared" si="8"/>
        <v/>
      </c>
    </row>
    <row r="116" spans="3:22" s="9" customFormat="1" x14ac:dyDescent="0.3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1" t="s">
        <v>5</v>
      </c>
      <c r="R116" s="13" t="e">
        <f>'WEEK 47'!#REF!</f>
        <v>#REF!</v>
      </c>
      <c r="S116" s="13" t="s">
        <v>26</v>
      </c>
      <c r="T116" s="7">
        <f>ROWS($Q$4:Q116)</f>
        <v>113</v>
      </c>
      <c r="U116" s="7" t="str">
        <f>IF(ISNUMBER(SEARCH('WEEK 47'!#REF!,Q116)),T116,"")</f>
        <v/>
      </c>
      <c r="V116" s="7" t="str">
        <f t="shared" si="8"/>
        <v/>
      </c>
    </row>
    <row r="117" spans="3:22" s="9" customFormat="1" x14ac:dyDescent="0.3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1" t="s">
        <v>6</v>
      </c>
      <c r="R117" s="13" t="e">
        <f>'WEEK 47'!#REF!</f>
        <v>#REF!</v>
      </c>
      <c r="S117" s="13" t="s">
        <v>26</v>
      </c>
      <c r="T117" s="7">
        <f>ROWS($Q$4:Q117)</f>
        <v>114</v>
      </c>
      <c r="U117" s="7" t="str">
        <f>IF(ISNUMBER(SEARCH('WEEK 47'!#REF!,Q117)),T117,"")</f>
        <v/>
      </c>
      <c r="V117" s="7" t="str">
        <f t="shared" si="8"/>
        <v/>
      </c>
    </row>
    <row r="118" spans="3:22" s="9" customFormat="1" x14ac:dyDescent="0.3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1" t="s">
        <v>22</v>
      </c>
      <c r="R118" s="13" t="e">
        <f>'WEEK 47'!#REF!</f>
        <v>#REF!</v>
      </c>
      <c r="S118" s="13" t="s">
        <v>26</v>
      </c>
      <c r="T118" s="7">
        <f>ROWS($Q$4:Q118)</f>
        <v>115</v>
      </c>
      <c r="U118" s="7" t="str">
        <f>IF(ISNUMBER(SEARCH('WEEK 47'!#REF!,Q118)),T118,"")</f>
        <v/>
      </c>
      <c r="V118" s="7" t="str">
        <f t="shared" si="8"/>
        <v/>
      </c>
    </row>
    <row r="119" spans="3:22" s="9" customFormat="1" x14ac:dyDescent="0.3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1" t="s">
        <v>116</v>
      </c>
      <c r="R119" s="13" t="e">
        <f>'WEEK 47'!#REF!</f>
        <v>#REF!</v>
      </c>
      <c r="S119" s="13" t="s">
        <v>26</v>
      </c>
      <c r="T119" s="7">
        <f>ROWS($Q$4:Q119)</f>
        <v>116</v>
      </c>
      <c r="U119" s="7" t="str">
        <f>IF(ISNUMBER(SEARCH('WEEK 47'!#REF!,Q119)),T119,"")</f>
        <v/>
      </c>
      <c r="V119" s="7"/>
    </row>
    <row r="120" spans="3:22" s="9" customFormat="1" x14ac:dyDescent="0.3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1" t="s">
        <v>7</v>
      </c>
      <c r="R120" s="13" t="e">
        <f>'WEEK 47'!#REF!</f>
        <v>#REF!</v>
      </c>
      <c r="S120" s="13" t="s">
        <v>26</v>
      </c>
      <c r="T120" s="7">
        <f>ROWS($Q$4:Q120)</f>
        <v>117</v>
      </c>
      <c r="U120" s="7" t="str">
        <f>IF(ISNUMBER(SEARCH('WEEK 47'!#REF!,Q120)),T120,"")</f>
        <v/>
      </c>
      <c r="V120" s="7" t="str">
        <f t="shared" ref="V120:V126" si="9">IFERROR(SMALL($U$4:$U$278,T120),"")</f>
        <v/>
      </c>
    </row>
    <row r="121" spans="3:22" s="9" customFormat="1" x14ac:dyDescent="0.3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1" t="s">
        <v>2</v>
      </c>
      <c r="R121" s="13" t="e">
        <f>'WEEK 47'!#REF!</f>
        <v>#REF!</v>
      </c>
      <c r="S121" s="13" t="s">
        <v>26</v>
      </c>
      <c r="T121" s="7">
        <f>ROWS($Q$4:Q121)</f>
        <v>118</v>
      </c>
      <c r="U121" s="7" t="str">
        <f>IF(ISNUMBER(SEARCH('WEEK 47'!#REF!,Q121)),T121,"")</f>
        <v/>
      </c>
      <c r="V121" s="7" t="str">
        <f t="shared" si="9"/>
        <v/>
      </c>
    </row>
    <row r="122" spans="3:22" s="9" customFormat="1" x14ac:dyDescent="0.3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1" t="s">
        <v>8</v>
      </c>
      <c r="R122" s="13" t="e">
        <f>'WEEK 47'!#REF!</f>
        <v>#REF!</v>
      </c>
      <c r="S122" s="13" t="s">
        <v>26</v>
      </c>
      <c r="T122" s="7">
        <f>ROWS($Q$4:Q122)</f>
        <v>119</v>
      </c>
      <c r="U122" s="7" t="str">
        <f>IF(ISNUMBER(SEARCH('WEEK 47'!#REF!,Q122)),T122,"")</f>
        <v/>
      </c>
      <c r="V122" s="7" t="str">
        <f t="shared" si="9"/>
        <v/>
      </c>
    </row>
    <row r="123" spans="3:22" s="9" customFormat="1" x14ac:dyDescent="0.3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1" t="s">
        <v>9</v>
      </c>
      <c r="R123" s="13" t="e">
        <f>'WEEK 47'!#REF!</f>
        <v>#REF!</v>
      </c>
      <c r="S123" s="13" t="s">
        <v>26</v>
      </c>
      <c r="T123" s="7">
        <f>ROWS($Q$4:Q123)</f>
        <v>120</v>
      </c>
      <c r="U123" s="7" t="str">
        <f>IF(ISNUMBER(SEARCH('WEEK 47'!#REF!,Q123)),T123,"")</f>
        <v/>
      </c>
      <c r="V123" s="7" t="str">
        <f t="shared" si="9"/>
        <v/>
      </c>
    </row>
    <row r="124" spans="3:22" s="9" customFormat="1" x14ac:dyDescent="0.3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1" t="s">
        <v>20</v>
      </c>
      <c r="R124" s="13" t="e">
        <f>'WEEK 47'!#REF!</f>
        <v>#REF!</v>
      </c>
      <c r="S124" s="13" t="s">
        <v>26</v>
      </c>
      <c r="T124" s="7">
        <f>ROWS($Q$4:Q124)</f>
        <v>121</v>
      </c>
      <c r="U124" s="7" t="str">
        <f>IF(ISNUMBER(SEARCH('WEEK 47'!#REF!,Q124)),T124,"")</f>
        <v/>
      </c>
      <c r="V124" s="7" t="str">
        <f t="shared" si="9"/>
        <v/>
      </c>
    </row>
    <row r="125" spans="3:22" s="9" customFormat="1" x14ac:dyDescent="0.3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1" t="s">
        <v>11</v>
      </c>
      <c r="R125" s="13" t="e">
        <f>'WEEK 47'!#REF!</f>
        <v>#REF!</v>
      </c>
      <c r="S125" s="13" t="s">
        <v>26</v>
      </c>
      <c r="T125" s="7">
        <f>ROWS($Q$4:Q125)</f>
        <v>122</v>
      </c>
      <c r="U125" s="7" t="str">
        <f>IF(ISNUMBER(SEARCH('WEEK 47'!#REF!,Q125)),T125,"")</f>
        <v/>
      </c>
      <c r="V125" s="7" t="str">
        <f t="shared" si="9"/>
        <v/>
      </c>
    </row>
    <row r="126" spans="3:22" s="9" customFormat="1" x14ac:dyDescent="0.3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1" t="s">
        <v>10</v>
      </c>
      <c r="R126" s="13" t="e">
        <f>'WEEK 47'!#REF!</f>
        <v>#REF!</v>
      </c>
      <c r="S126" s="13" t="s">
        <v>26</v>
      </c>
      <c r="T126" s="7">
        <f>ROWS($Q$4:Q126)</f>
        <v>123</v>
      </c>
      <c r="U126" s="7" t="str">
        <f>IF(ISNUMBER(SEARCH('WEEK 47'!#REF!,Q126)),T126,"")</f>
        <v/>
      </c>
      <c r="V126" s="7" t="str">
        <f t="shared" si="9"/>
        <v/>
      </c>
    </row>
    <row r="127" spans="3:22" s="9" customFormat="1" x14ac:dyDescent="0.3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11" t="s">
        <v>117</v>
      </c>
      <c r="R127" s="13" t="e">
        <f>'WEEK 47'!#REF!</f>
        <v>#REF!</v>
      </c>
      <c r="S127" s="13" t="s">
        <v>26</v>
      </c>
      <c r="T127" s="7">
        <f>ROWS($Q$4:Q127)</f>
        <v>124</v>
      </c>
      <c r="U127" s="7" t="str">
        <f>IF(ISNUMBER(SEARCH('WEEK 47'!#REF!,Q127)),T127,"")</f>
        <v/>
      </c>
      <c r="V127" s="7"/>
    </row>
    <row r="128" spans="3:22" s="9" customFormat="1" x14ac:dyDescent="0.3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1" t="s">
        <v>67</v>
      </c>
      <c r="R128" s="13" t="e">
        <f>'WEEK 47'!#REF!</f>
        <v>#REF!</v>
      </c>
      <c r="S128" s="13" t="s">
        <v>26</v>
      </c>
      <c r="T128" s="7">
        <f>ROWS($Q$4:Q128)</f>
        <v>125</v>
      </c>
      <c r="U128" s="7" t="str">
        <f>IF(ISNUMBER(SEARCH('WEEK 47'!#REF!,Q128)),T128,"")</f>
        <v/>
      </c>
      <c r="V128" s="7" t="str">
        <f t="shared" ref="V128:V143" si="10">IFERROR(SMALL($U$4:$U$278,T128),"")</f>
        <v/>
      </c>
    </row>
    <row r="129" spans="3:22" s="9" customFormat="1" x14ac:dyDescent="0.3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11" t="s">
        <v>66</v>
      </c>
      <c r="R129" s="13" t="e">
        <f>'WEEK 47'!#REF!</f>
        <v>#REF!</v>
      </c>
      <c r="S129" s="13" t="s">
        <v>27</v>
      </c>
      <c r="T129" s="7">
        <f>ROWS($Q$4:Q129)</f>
        <v>126</v>
      </c>
      <c r="U129" s="7" t="str">
        <f>IF(ISNUMBER(SEARCH('WEEK 47'!#REF!,Q129)),T129,"")</f>
        <v/>
      </c>
      <c r="V129" s="7" t="str">
        <f t="shared" si="10"/>
        <v/>
      </c>
    </row>
    <row r="130" spans="3:22" s="9" customFormat="1" x14ac:dyDescent="0.3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11" t="s">
        <v>1</v>
      </c>
      <c r="R130" s="13" t="e">
        <f>'WEEK 47'!#REF!</f>
        <v>#REF!</v>
      </c>
      <c r="S130" s="13" t="s">
        <v>27</v>
      </c>
      <c r="T130" s="7">
        <f>ROWS($Q$4:Q130)</f>
        <v>127</v>
      </c>
      <c r="U130" s="7" t="str">
        <f>IF(ISNUMBER(SEARCH('WEEK 47'!#REF!,Q130)),T130,"")</f>
        <v/>
      </c>
      <c r="V130" s="7" t="str">
        <f t="shared" si="10"/>
        <v/>
      </c>
    </row>
    <row r="131" spans="3:22" s="9" customFormat="1" x14ac:dyDescent="0.3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11" t="s">
        <v>21</v>
      </c>
      <c r="R131" s="13" t="e">
        <f>'WEEK 47'!#REF!</f>
        <v>#REF!</v>
      </c>
      <c r="S131" s="13" t="s">
        <v>27</v>
      </c>
      <c r="T131" s="7">
        <f>ROWS($Q$4:Q131)</f>
        <v>128</v>
      </c>
      <c r="U131" s="7" t="str">
        <f>IF(ISNUMBER(SEARCH('WEEK 47'!#REF!,Q131)),T131,"")</f>
        <v/>
      </c>
      <c r="V131" s="7" t="str">
        <f t="shared" si="10"/>
        <v/>
      </c>
    </row>
    <row r="132" spans="3:22" s="9" customFormat="1" x14ac:dyDescent="0.3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1" t="s">
        <v>113</v>
      </c>
      <c r="R132" s="13" t="e">
        <f>'WEEK 47'!#REF!</f>
        <v>#REF!</v>
      </c>
      <c r="S132" s="13" t="s">
        <v>27</v>
      </c>
      <c r="T132" s="7">
        <f>ROWS($Q$4:Q132)</f>
        <v>129</v>
      </c>
      <c r="U132" s="7" t="str">
        <f>IF(ISNUMBER(SEARCH('WEEK 47'!#REF!,Q132)),T132,"")</f>
        <v/>
      </c>
      <c r="V132" s="7" t="str">
        <f t="shared" si="10"/>
        <v/>
      </c>
    </row>
    <row r="133" spans="3:22" s="9" customFormat="1" x14ac:dyDescent="0.3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1" t="s">
        <v>17</v>
      </c>
      <c r="R133" s="13" t="e">
        <f>'WEEK 47'!#REF!</f>
        <v>#REF!</v>
      </c>
      <c r="S133" s="13" t="s">
        <v>27</v>
      </c>
      <c r="T133" s="7">
        <f>ROWS($Q$4:Q133)</f>
        <v>130</v>
      </c>
      <c r="U133" s="7" t="str">
        <f>IF(ISNUMBER(SEARCH('WEEK 47'!#REF!,Q133)),T133,"")</f>
        <v/>
      </c>
      <c r="V133" s="7" t="str">
        <f t="shared" si="10"/>
        <v/>
      </c>
    </row>
    <row r="134" spans="3:22" s="9" customFormat="1" x14ac:dyDescent="0.3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1" t="s">
        <v>18</v>
      </c>
      <c r="R134" s="13" t="e">
        <f>'WEEK 47'!#REF!</f>
        <v>#REF!</v>
      </c>
      <c r="S134" s="13" t="s">
        <v>27</v>
      </c>
      <c r="T134" s="7">
        <f>ROWS($Q$4:Q134)</f>
        <v>131</v>
      </c>
      <c r="U134" s="7" t="str">
        <f>IF(ISNUMBER(SEARCH('WEEK 47'!#REF!,Q134)),T134,"")</f>
        <v/>
      </c>
      <c r="V134" s="7" t="str">
        <f t="shared" si="10"/>
        <v/>
      </c>
    </row>
    <row r="135" spans="3:22" s="9" customFormat="1" x14ac:dyDescent="0.3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1" t="s">
        <v>114</v>
      </c>
      <c r="R135" s="13" t="e">
        <f>'WEEK 47'!#REF!</f>
        <v>#REF!</v>
      </c>
      <c r="S135" s="13" t="s">
        <v>27</v>
      </c>
      <c r="T135" s="7">
        <f>ROWS($Q$4:Q135)</f>
        <v>132</v>
      </c>
      <c r="U135" s="7" t="str">
        <f>IF(ISNUMBER(SEARCH('WEEK 47'!#REF!,Q135)),T135,"")</f>
        <v/>
      </c>
      <c r="V135" s="7" t="str">
        <f t="shared" si="10"/>
        <v/>
      </c>
    </row>
    <row r="136" spans="3:22" s="9" customFormat="1" x14ac:dyDescent="0.3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1" t="s">
        <v>69</v>
      </c>
      <c r="R136" s="13" t="e">
        <f>'WEEK 47'!#REF!</f>
        <v>#REF!</v>
      </c>
      <c r="S136" s="13" t="s">
        <v>27</v>
      </c>
      <c r="T136" s="7">
        <f>ROWS($Q$4:Q136)</f>
        <v>133</v>
      </c>
      <c r="U136" s="7" t="str">
        <f>IF(ISNUMBER(SEARCH('WEEK 47'!#REF!,Q136)),T136,"")</f>
        <v/>
      </c>
      <c r="V136" s="7" t="str">
        <f t="shared" si="10"/>
        <v/>
      </c>
    </row>
    <row r="137" spans="3:22" s="9" customFormat="1" x14ac:dyDescent="0.3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11" t="s">
        <v>3</v>
      </c>
      <c r="R137" s="13" t="e">
        <f>'WEEK 47'!#REF!</f>
        <v>#REF!</v>
      </c>
      <c r="S137" s="13" t="s">
        <v>27</v>
      </c>
      <c r="T137" s="7">
        <f>ROWS($Q$4:Q137)</f>
        <v>134</v>
      </c>
      <c r="U137" s="7" t="str">
        <f>IF(ISNUMBER(SEARCH('WEEK 47'!#REF!,Q137)),T137,"")</f>
        <v/>
      </c>
      <c r="V137" s="7" t="str">
        <f t="shared" si="10"/>
        <v/>
      </c>
    </row>
    <row r="138" spans="3:22" s="9" customFormat="1" x14ac:dyDescent="0.3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11" t="s">
        <v>112</v>
      </c>
      <c r="R138" s="13" t="e">
        <f>'WEEK 47'!#REF!</f>
        <v>#REF!</v>
      </c>
      <c r="S138" s="13" t="s">
        <v>27</v>
      </c>
      <c r="T138" s="7">
        <f>ROWS($Q$4:Q138)</f>
        <v>135</v>
      </c>
      <c r="U138" s="7" t="str">
        <f>IF(ISNUMBER(SEARCH('WEEK 47'!#REF!,Q138)),T138,"")</f>
        <v/>
      </c>
      <c r="V138" s="7" t="str">
        <f t="shared" si="10"/>
        <v/>
      </c>
    </row>
    <row r="139" spans="3:22" s="9" customFormat="1" x14ac:dyDescent="0.3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1" t="s">
        <v>4</v>
      </c>
      <c r="R139" s="13" t="e">
        <f>'WEEK 47'!#REF!</f>
        <v>#REF!</v>
      </c>
      <c r="S139" s="13" t="s">
        <v>27</v>
      </c>
      <c r="T139" s="7">
        <f>ROWS($Q$4:Q139)</f>
        <v>136</v>
      </c>
      <c r="U139" s="7" t="str">
        <f>IF(ISNUMBER(SEARCH('WEEK 47'!#REF!,Q139)),T139,"")</f>
        <v/>
      </c>
      <c r="V139" s="7" t="str">
        <f t="shared" si="10"/>
        <v/>
      </c>
    </row>
    <row r="140" spans="3:22" s="9" customFormat="1" x14ac:dyDescent="0.3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11" t="s">
        <v>16</v>
      </c>
      <c r="R140" s="13" t="e">
        <f>'WEEK 47'!#REF!</f>
        <v>#REF!</v>
      </c>
      <c r="S140" s="13" t="s">
        <v>27</v>
      </c>
      <c r="T140" s="7">
        <f>ROWS($Q$4:Q140)</f>
        <v>137</v>
      </c>
      <c r="U140" s="7" t="str">
        <f>IF(ISNUMBER(SEARCH('WEEK 47'!#REF!,Q140)),T140,"")</f>
        <v/>
      </c>
      <c r="V140" s="7" t="str">
        <f t="shared" si="10"/>
        <v/>
      </c>
    </row>
    <row r="141" spans="3:22" s="9" customFormat="1" x14ac:dyDescent="0.3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11" t="s">
        <v>5</v>
      </c>
      <c r="R141" s="13" t="e">
        <f>'WEEK 47'!#REF!</f>
        <v>#REF!</v>
      </c>
      <c r="S141" s="13" t="s">
        <v>27</v>
      </c>
      <c r="T141" s="7">
        <f>ROWS($Q$4:Q141)</f>
        <v>138</v>
      </c>
      <c r="U141" s="7" t="str">
        <f>IF(ISNUMBER(SEARCH('WEEK 47'!#REF!,Q141)),T141,"")</f>
        <v/>
      </c>
      <c r="V141" s="7" t="str">
        <f t="shared" si="10"/>
        <v/>
      </c>
    </row>
    <row r="142" spans="3:22" s="9" customFormat="1" x14ac:dyDescent="0.3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1" t="s">
        <v>6</v>
      </c>
      <c r="R142" s="13" t="e">
        <f>'WEEK 47'!#REF!</f>
        <v>#REF!</v>
      </c>
      <c r="S142" s="13" t="s">
        <v>27</v>
      </c>
      <c r="T142" s="7">
        <f>ROWS($Q$4:Q142)</f>
        <v>139</v>
      </c>
      <c r="U142" s="7" t="str">
        <f>IF(ISNUMBER(SEARCH('WEEK 47'!#REF!,Q142)),T142,"")</f>
        <v/>
      </c>
      <c r="V142" s="7" t="str">
        <f t="shared" si="10"/>
        <v/>
      </c>
    </row>
    <row r="143" spans="3:22" s="9" customFormat="1" x14ac:dyDescent="0.3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11" t="s">
        <v>22</v>
      </c>
      <c r="R143" s="13" t="e">
        <f>'WEEK 47'!#REF!</f>
        <v>#REF!</v>
      </c>
      <c r="S143" s="13" t="s">
        <v>27</v>
      </c>
      <c r="T143" s="7">
        <f>ROWS($Q$4:Q143)</f>
        <v>140</v>
      </c>
      <c r="U143" s="7" t="str">
        <f>IF(ISNUMBER(SEARCH('WEEK 47'!#REF!,Q143)),T143,"")</f>
        <v/>
      </c>
      <c r="V143" s="7" t="str">
        <f t="shared" si="10"/>
        <v/>
      </c>
    </row>
    <row r="144" spans="3:22" s="9" customFormat="1" x14ac:dyDescent="0.3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1" t="s">
        <v>116</v>
      </c>
      <c r="R144" s="13" t="e">
        <f>'WEEK 47'!#REF!</f>
        <v>#REF!</v>
      </c>
      <c r="S144" s="13" t="s">
        <v>27</v>
      </c>
      <c r="T144" s="7">
        <f>ROWS($Q$4:Q144)</f>
        <v>141</v>
      </c>
      <c r="U144" s="7" t="str">
        <f>IF(ISNUMBER(SEARCH('WEEK 47'!#REF!,Q144)),T144,"")</f>
        <v/>
      </c>
      <c r="V144" s="7"/>
    </row>
    <row r="145" spans="3:22" s="9" customFormat="1" x14ac:dyDescent="0.3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1" t="s">
        <v>7</v>
      </c>
      <c r="R145" s="13" t="e">
        <f>'WEEK 47'!#REF!</f>
        <v>#REF!</v>
      </c>
      <c r="S145" s="13" t="s">
        <v>27</v>
      </c>
      <c r="T145" s="7">
        <f>ROWS($Q$4:Q145)</f>
        <v>142</v>
      </c>
      <c r="U145" s="7" t="str">
        <f>IF(ISNUMBER(SEARCH('WEEK 47'!#REF!,Q145)),T145,"")</f>
        <v/>
      </c>
      <c r="V145" s="7" t="str">
        <f t="shared" ref="V145:V151" si="11">IFERROR(SMALL($U$4:$U$278,T145),"")</f>
        <v/>
      </c>
    </row>
    <row r="146" spans="3:22" s="9" customFormat="1" x14ac:dyDescent="0.3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1" t="s">
        <v>2</v>
      </c>
      <c r="R146" s="13" t="e">
        <f>'WEEK 47'!#REF!</f>
        <v>#REF!</v>
      </c>
      <c r="S146" s="13" t="s">
        <v>27</v>
      </c>
      <c r="T146" s="7">
        <f>ROWS($Q$4:Q146)</f>
        <v>143</v>
      </c>
      <c r="U146" s="7" t="str">
        <f>IF(ISNUMBER(SEARCH('WEEK 47'!#REF!,Q146)),T146,"")</f>
        <v/>
      </c>
      <c r="V146" s="7" t="str">
        <f t="shared" si="11"/>
        <v/>
      </c>
    </row>
    <row r="147" spans="3:22" s="9" customFormat="1" x14ac:dyDescent="0.3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1" t="s">
        <v>8</v>
      </c>
      <c r="R147" s="13" t="e">
        <f>'WEEK 47'!#REF!</f>
        <v>#REF!</v>
      </c>
      <c r="S147" s="13" t="s">
        <v>27</v>
      </c>
      <c r="T147" s="7">
        <f>ROWS($Q$4:Q147)</f>
        <v>144</v>
      </c>
      <c r="U147" s="7" t="str">
        <f>IF(ISNUMBER(SEARCH('WEEK 47'!#REF!,Q147)),T147,"")</f>
        <v/>
      </c>
      <c r="V147" s="7" t="str">
        <f t="shared" si="11"/>
        <v/>
      </c>
    </row>
    <row r="148" spans="3:22" s="9" customFormat="1" x14ac:dyDescent="0.3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11" t="s">
        <v>9</v>
      </c>
      <c r="R148" s="13" t="e">
        <f>'WEEK 47'!#REF!</f>
        <v>#REF!</v>
      </c>
      <c r="S148" s="13" t="s">
        <v>27</v>
      </c>
      <c r="T148" s="7">
        <f>ROWS($Q$4:Q148)</f>
        <v>145</v>
      </c>
      <c r="U148" s="7" t="str">
        <f>IF(ISNUMBER(SEARCH('WEEK 47'!#REF!,Q148)),T148,"")</f>
        <v/>
      </c>
      <c r="V148" s="7" t="str">
        <f t="shared" si="11"/>
        <v/>
      </c>
    </row>
    <row r="149" spans="3:22" s="9" customFormat="1" x14ac:dyDescent="0.3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11" t="s">
        <v>20</v>
      </c>
      <c r="R149" s="13" t="e">
        <f>'WEEK 47'!#REF!</f>
        <v>#REF!</v>
      </c>
      <c r="S149" s="13" t="s">
        <v>27</v>
      </c>
      <c r="T149" s="7">
        <f>ROWS($Q$4:Q149)</f>
        <v>146</v>
      </c>
      <c r="U149" s="7" t="str">
        <f>IF(ISNUMBER(SEARCH('WEEK 47'!#REF!,Q149)),T149,"")</f>
        <v/>
      </c>
      <c r="V149" s="7" t="str">
        <f t="shared" si="11"/>
        <v/>
      </c>
    </row>
    <row r="150" spans="3:22" s="9" customFormat="1" x14ac:dyDescent="0.3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11" t="s">
        <v>11</v>
      </c>
      <c r="R150" s="13" t="e">
        <f>'WEEK 47'!#REF!</f>
        <v>#REF!</v>
      </c>
      <c r="S150" s="13" t="s">
        <v>27</v>
      </c>
      <c r="T150" s="7">
        <f>ROWS($Q$4:Q150)</f>
        <v>147</v>
      </c>
      <c r="U150" s="7" t="str">
        <f>IF(ISNUMBER(SEARCH('WEEK 47'!#REF!,Q150)),T150,"")</f>
        <v/>
      </c>
      <c r="V150" s="7" t="str">
        <f t="shared" si="11"/>
        <v/>
      </c>
    </row>
    <row r="151" spans="3:22" s="9" customFormat="1" x14ac:dyDescent="0.3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11" t="s">
        <v>10</v>
      </c>
      <c r="R151" s="13" t="e">
        <f>'WEEK 47'!#REF!</f>
        <v>#REF!</v>
      </c>
      <c r="S151" s="13" t="s">
        <v>27</v>
      </c>
      <c r="T151" s="7">
        <f>ROWS($Q$4:Q151)</f>
        <v>148</v>
      </c>
      <c r="U151" s="7" t="str">
        <f>IF(ISNUMBER(SEARCH('WEEK 47'!#REF!,Q151)),T151,"")</f>
        <v/>
      </c>
      <c r="V151" s="7" t="str">
        <f t="shared" si="11"/>
        <v/>
      </c>
    </row>
    <row r="152" spans="3:22" s="9" customFormat="1" x14ac:dyDescent="0.3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11" t="s">
        <v>117</v>
      </c>
      <c r="R152" s="13" t="e">
        <f>'WEEK 47'!#REF!</f>
        <v>#REF!</v>
      </c>
      <c r="S152" s="13" t="s">
        <v>27</v>
      </c>
      <c r="T152" s="7">
        <f>ROWS($Q$4:Q152)</f>
        <v>149</v>
      </c>
      <c r="U152" s="7" t="str">
        <f>IF(ISNUMBER(SEARCH('WEEK 47'!#REF!,Q152)),T152,"")</f>
        <v/>
      </c>
      <c r="V152" s="7"/>
    </row>
    <row r="153" spans="3:22" s="9" customFormat="1" x14ac:dyDescent="0.3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11" t="s">
        <v>67</v>
      </c>
      <c r="R153" s="13" t="e">
        <f>'WEEK 47'!#REF!</f>
        <v>#REF!</v>
      </c>
      <c r="S153" s="13" t="s">
        <v>27</v>
      </c>
      <c r="T153" s="7">
        <f>ROWS($Q$4:Q153)</f>
        <v>150</v>
      </c>
      <c r="U153" s="7" t="str">
        <f>IF(ISNUMBER(SEARCH('WEEK 47'!#REF!,Q153)),T153,"")</f>
        <v/>
      </c>
      <c r="V153" s="7" t="str">
        <f t="shared" ref="V153:V168" si="12">IFERROR(SMALL($U$4:$U$278,T153),"")</f>
        <v/>
      </c>
    </row>
    <row r="154" spans="3:22" s="9" customFormat="1" x14ac:dyDescent="0.3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1" t="s">
        <v>66</v>
      </c>
      <c r="R154" s="13" t="e">
        <f>'WEEK 47'!#REF!</f>
        <v>#REF!</v>
      </c>
      <c r="S154" s="13" t="s">
        <v>28</v>
      </c>
      <c r="T154" s="7">
        <f>ROWS($Q$4:Q154)</f>
        <v>151</v>
      </c>
      <c r="U154" s="7" t="str">
        <f>IF(ISNUMBER(SEARCH('WEEK 47'!#REF!,Q154)),T154,"")</f>
        <v/>
      </c>
      <c r="V154" s="7" t="str">
        <f t="shared" si="12"/>
        <v/>
      </c>
    </row>
    <row r="155" spans="3:22" s="9" customFormat="1" x14ac:dyDescent="0.3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1" t="s">
        <v>1</v>
      </c>
      <c r="R155" s="13" t="e">
        <f>'WEEK 47'!#REF!</f>
        <v>#REF!</v>
      </c>
      <c r="S155" s="13" t="s">
        <v>28</v>
      </c>
      <c r="T155" s="7">
        <f>ROWS($Q$4:Q155)</f>
        <v>152</v>
      </c>
      <c r="U155" s="7" t="str">
        <f>IF(ISNUMBER(SEARCH('WEEK 47'!#REF!,Q155)),T155,"")</f>
        <v/>
      </c>
      <c r="V155" s="7" t="str">
        <f t="shared" si="12"/>
        <v/>
      </c>
    </row>
    <row r="156" spans="3:22" s="9" customFormat="1" x14ac:dyDescent="0.3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1" t="s">
        <v>21</v>
      </c>
      <c r="R156" s="13" t="e">
        <f>'WEEK 47'!#REF!</f>
        <v>#REF!</v>
      </c>
      <c r="S156" s="13" t="s">
        <v>28</v>
      </c>
      <c r="T156" s="7">
        <f>ROWS($Q$4:Q156)</f>
        <v>153</v>
      </c>
      <c r="U156" s="7" t="str">
        <f>IF(ISNUMBER(SEARCH('WEEK 47'!#REF!,Q156)),T156,"")</f>
        <v/>
      </c>
      <c r="V156" s="7" t="str">
        <f t="shared" si="12"/>
        <v/>
      </c>
    </row>
    <row r="157" spans="3:22" s="9" customFormat="1" x14ac:dyDescent="0.3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1" t="s">
        <v>113</v>
      </c>
      <c r="R157" s="13" t="e">
        <f>'WEEK 47'!#REF!</f>
        <v>#REF!</v>
      </c>
      <c r="S157" s="13" t="s">
        <v>28</v>
      </c>
      <c r="T157" s="7">
        <f>ROWS($Q$4:Q157)</f>
        <v>154</v>
      </c>
      <c r="U157" s="7" t="str">
        <f>IF(ISNUMBER(SEARCH('WEEK 47'!#REF!,Q157)),T157,"")</f>
        <v/>
      </c>
      <c r="V157" s="7" t="str">
        <f t="shared" si="12"/>
        <v/>
      </c>
    </row>
    <row r="158" spans="3:22" s="9" customFormat="1" x14ac:dyDescent="0.3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1" t="s">
        <v>17</v>
      </c>
      <c r="R158" s="13" t="e">
        <f>'WEEK 47'!#REF!</f>
        <v>#REF!</v>
      </c>
      <c r="S158" s="13" t="s">
        <v>28</v>
      </c>
      <c r="T158" s="7">
        <f>ROWS($Q$4:Q158)</f>
        <v>155</v>
      </c>
      <c r="U158" s="7" t="str">
        <f>IF(ISNUMBER(SEARCH('WEEK 47'!#REF!,Q158)),T158,"")</f>
        <v/>
      </c>
      <c r="V158" s="7" t="str">
        <f t="shared" si="12"/>
        <v/>
      </c>
    </row>
    <row r="159" spans="3:22" s="9" customFormat="1" x14ac:dyDescent="0.3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1" t="s">
        <v>18</v>
      </c>
      <c r="R159" s="13" t="e">
        <f>'WEEK 47'!#REF!</f>
        <v>#REF!</v>
      </c>
      <c r="S159" s="13" t="s">
        <v>28</v>
      </c>
      <c r="T159" s="7">
        <f>ROWS($Q$4:Q159)</f>
        <v>156</v>
      </c>
      <c r="U159" s="7" t="str">
        <f>IF(ISNUMBER(SEARCH('WEEK 47'!#REF!,Q159)),T159,"")</f>
        <v/>
      </c>
      <c r="V159" s="7" t="str">
        <f t="shared" si="12"/>
        <v/>
      </c>
    </row>
    <row r="160" spans="3:22" s="9" customFormat="1" x14ac:dyDescent="0.3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1" t="s">
        <v>114</v>
      </c>
      <c r="R160" s="13" t="e">
        <f>'WEEK 47'!#REF!</f>
        <v>#REF!</v>
      </c>
      <c r="S160" s="13" t="s">
        <v>28</v>
      </c>
      <c r="T160" s="7">
        <f>ROWS($Q$4:Q160)</f>
        <v>157</v>
      </c>
      <c r="U160" s="7" t="str">
        <f>IF(ISNUMBER(SEARCH('WEEK 47'!#REF!,Q160)),T160,"")</f>
        <v/>
      </c>
      <c r="V160" s="7" t="str">
        <f t="shared" si="12"/>
        <v/>
      </c>
    </row>
    <row r="161" spans="3:22" s="9" customFormat="1" x14ac:dyDescent="0.3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11" t="s">
        <v>69</v>
      </c>
      <c r="R161" s="13" t="e">
        <f>'WEEK 47'!#REF!</f>
        <v>#REF!</v>
      </c>
      <c r="S161" s="13" t="s">
        <v>28</v>
      </c>
      <c r="T161" s="7">
        <f>ROWS($Q$4:Q161)</f>
        <v>158</v>
      </c>
      <c r="U161" s="7" t="str">
        <f>IF(ISNUMBER(SEARCH('WEEK 47'!#REF!,Q161)),T161,"")</f>
        <v/>
      </c>
      <c r="V161" s="7" t="str">
        <f t="shared" si="12"/>
        <v/>
      </c>
    </row>
    <row r="162" spans="3:22" s="9" customFormat="1" x14ac:dyDescent="0.3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1" t="s">
        <v>3</v>
      </c>
      <c r="R162" s="13" t="e">
        <f>'WEEK 47'!#REF!</f>
        <v>#REF!</v>
      </c>
      <c r="S162" s="13" t="s">
        <v>28</v>
      </c>
      <c r="T162" s="7">
        <f>ROWS($Q$4:Q162)</f>
        <v>159</v>
      </c>
      <c r="U162" s="7" t="str">
        <f>IF(ISNUMBER(SEARCH('WEEK 47'!#REF!,Q162)),T162,"")</f>
        <v/>
      </c>
      <c r="V162" s="7" t="str">
        <f t="shared" si="12"/>
        <v/>
      </c>
    </row>
    <row r="163" spans="3:22" s="9" customFormat="1" x14ac:dyDescent="0.3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11" t="s">
        <v>112</v>
      </c>
      <c r="R163" s="13" t="e">
        <f>'WEEK 47'!#REF!</f>
        <v>#REF!</v>
      </c>
      <c r="S163" s="13" t="s">
        <v>28</v>
      </c>
      <c r="T163" s="7">
        <f>ROWS($Q$4:Q163)</f>
        <v>160</v>
      </c>
      <c r="U163" s="7" t="str">
        <f>IF(ISNUMBER(SEARCH('WEEK 47'!#REF!,Q163)),T163,"")</f>
        <v/>
      </c>
      <c r="V163" s="7" t="str">
        <f t="shared" si="12"/>
        <v/>
      </c>
    </row>
    <row r="164" spans="3:22" s="9" customFormat="1" x14ac:dyDescent="0.3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11" t="s">
        <v>4</v>
      </c>
      <c r="R164" s="13" t="e">
        <f>'WEEK 47'!#REF!</f>
        <v>#REF!</v>
      </c>
      <c r="S164" s="13" t="s">
        <v>28</v>
      </c>
      <c r="T164" s="7">
        <f>ROWS($Q$4:Q164)</f>
        <v>161</v>
      </c>
      <c r="U164" s="7" t="str">
        <f>IF(ISNUMBER(SEARCH('WEEK 47'!#REF!,Q164)),T164,"")</f>
        <v/>
      </c>
      <c r="V164" s="7" t="str">
        <f t="shared" si="12"/>
        <v/>
      </c>
    </row>
    <row r="165" spans="3:22" s="9" customFormat="1" x14ac:dyDescent="0.3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1" t="s">
        <v>16</v>
      </c>
      <c r="R165" s="13" t="e">
        <f>'WEEK 47'!#REF!</f>
        <v>#REF!</v>
      </c>
      <c r="S165" s="13" t="s">
        <v>28</v>
      </c>
      <c r="T165" s="7">
        <f>ROWS($Q$4:Q165)</f>
        <v>162</v>
      </c>
      <c r="U165" s="7" t="str">
        <f>IF(ISNUMBER(SEARCH('WEEK 47'!#REF!,Q165)),T165,"")</f>
        <v/>
      </c>
      <c r="V165" s="7" t="str">
        <f t="shared" si="12"/>
        <v/>
      </c>
    </row>
    <row r="166" spans="3:22" s="9" customFormat="1" x14ac:dyDescent="0.3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11" t="s">
        <v>5</v>
      </c>
      <c r="R166" s="13" t="e">
        <f>'WEEK 47'!#REF!</f>
        <v>#REF!</v>
      </c>
      <c r="S166" s="13" t="s">
        <v>28</v>
      </c>
      <c r="T166" s="7">
        <f>ROWS($Q$4:Q166)</f>
        <v>163</v>
      </c>
      <c r="U166" s="7" t="str">
        <f>IF(ISNUMBER(SEARCH('WEEK 47'!#REF!,Q166)),T166,"")</f>
        <v/>
      </c>
      <c r="V166" s="7" t="str">
        <f t="shared" si="12"/>
        <v/>
      </c>
    </row>
    <row r="167" spans="3:22" s="9" customFormat="1" x14ac:dyDescent="0.3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1" t="s">
        <v>6</v>
      </c>
      <c r="R167" s="13" t="e">
        <f>'WEEK 47'!#REF!</f>
        <v>#REF!</v>
      </c>
      <c r="S167" s="13" t="s">
        <v>28</v>
      </c>
      <c r="T167" s="7">
        <f>ROWS($Q$4:Q167)</f>
        <v>164</v>
      </c>
      <c r="U167" s="7" t="str">
        <f>IF(ISNUMBER(SEARCH('WEEK 47'!#REF!,Q167)),T167,"")</f>
        <v/>
      </c>
      <c r="V167" s="7" t="str">
        <f t="shared" si="12"/>
        <v/>
      </c>
    </row>
    <row r="168" spans="3:22" s="9" customFormat="1" x14ac:dyDescent="0.3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11" t="s">
        <v>22</v>
      </c>
      <c r="R168" s="13" t="e">
        <f>'WEEK 47'!#REF!</f>
        <v>#REF!</v>
      </c>
      <c r="S168" s="13" t="s">
        <v>28</v>
      </c>
      <c r="T168" s="7">
        <f>ROWS($Q$4:Q168)</f>
        <v>165</v>
      </c>
      <c r="U168" s="7" t="str">
        <f>IF(ISNUMBER(SEARCH('WEEK 47'!#REF!,Q168)),T168,"")</f>
        <v/>
      </c>
      <c r="V168" s="7" t="str">
        <f t="shared" si="12"/>
        <v/>
      </c>
    </row>
    <row r="169" spans="3:22" s="9" customFormat="1" x14ac:dyDescent="0.3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1" t="s">
        <v>116</v>
      </c>
      <c r="R169" s="13" t="e">
        <f>'WEEK 47'!#REF!</f>
        <v>#REF!</v>
      </c>
      <c r="S169" s="13" t="s">
        <v>28</v>
      </c>
      <c r="T169" s="7">
        <f>ROWS($Q$4:Q169)</f>
        <v>166</v>
      </c>
      <c r="U169" s="7" t="str">
        <f>IF(ISNUMBER(SEARCH('WEEK 47'!#REF!,Q169)),T169,"")</f>
        <v/>
      </c>
      <c r="V169" s="7"/>
    </row>
    <row r="170" spans="3:22" s="9" customFormat="1" x14ac:dyDescent="0.3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11" t="s">
        <v>7</v>
      </c>
      <c r="R170" s="13" t="e">
        <f>'WEEK 47'!#REF!</f>
        <v>#REF!</v>
      </c>
      <c r="S170" s="13" t="s">
        <v>28</v>
      </c>
      <c r="T170" s="7">
        <f>ROWS($Q$4:Q170)</f>
        <v>167</v>
      </c>
      <c r="U170" s="7" t="str">
        <f>IF(ISNUMBER(SEARCH('WEEK 47'!#REF!,Q170)),T170,"")</f>
        <v/>
      </c>
      <c r="V170" s="7" t="str">
        <f t="shared" ref="V170:V176" si="13">IFERROR(SMALL($U$4:$U$278,T170),"")</f>
        <v/>
      </c>
    </row>
    <row r="171" spans="3:22" s="9" customFormat="1" x14ac:dyDescent="0.3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11" t="s">
        <v>2</v>
      </c>
      <c r="R171" s="13" t="e">
        <f>'WEEK 47'!#REF!</f>
        <v>#REF!</v>
      </c>
      <c r="S171" s="13" t="s">
        <v>28</v>
      </c>
      <c r="T171" s="7">
        <f>ROWS($Q$4:Q171)</f>
        <v>168</v>
      </c>
      <c r="U171" s="7" t="str">
        <f>IF(ISNUMBER(SEARCH('WEEK 47'!#REF!,Q171)),T171,"")</f>
        <v/>
      </c>
      <c r="V171" s="7" t="str">
        <f t="shared" si="13"/>
        <v/>
      </c>
    </row>
    <row r="172" spans="3:22" s="9" customFormat="1" x14ac:dyDescent="0.3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1" t="s">
        <v>8</v>
      </c>
      <c r="R172" s="13" t="e">
        <f>'WEEK 47'!#REF!</f>
        <v>#REF!</v>
      </c>
      <c r="S172" s="13" t="s">
        <v>28</v>
      </c>
      <c r="T172" s="7">
        <f>ROWS($Q$4:Q172)</f>
        <v>169</v>
      </c>
      <c r="U172" s="7" t="str">
        <f>IF(ISNUMBER(SEARCH('WEEK 47'!#REF!,Q172)),T172,"")</f>
        <v/>
      </c>
      <c r="V172" s="7" t="str">
        <f t="shared" si="13"/>
        <v/>
      </c>
    </row>
    <row r="173" spans="3:22" s="9" customFormat="1" x14ac:dyDescent="0.3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1" t="s">
        <v>9</v>
      </c>
      <c r="R173" s="13" t="e">
        <f>'WEEK 47'!#REF!</f>
        <v>#REF!</v>
      </c>
      <c r="S173" s="13" t="s">
        <v>28</v>
      </c>
      <c r="T173" s="7">
        <f>ROWS($Q$4:Q173)</f>
        <v>170</v>
      </c>
      <c r="U173" s="7" t="str">
        <f>IF(ISNUMBER(SEARCH('WEEK 47'!#REF!,Q173)),T173,"")</f>
        <v/>
      </c>
      <c r="V173" s="7" t="str">
        <f t="shared" si="13"/>
        <v/>
      </c>
    </row>
    <row r="174" spans="3:22" s="9" customFormat="1" x14ac:dyDescent="0.3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11" t="s">
        <v>20</v>
      </c>
      <c r="R174" s="13" t="e">
        <f>'WEEK 47'!#REF!</f>
        <v>#REF!</v>
      </c>
      <c r="S174" s="13" t="s">
        <v>28</v>
      </c>
      <c r="T174" s="7">
        <f>ROWS($Q$4:Q174)</f>
        <v>171</v>
      </c>
      <c r="U174" s="7" t="str">
        <f>IF(ISNUMBER(SEARCH('WEEK 47'!#REF!,Q174)),T174,"")</f>
        <v/>
      </c>
      <c r="V174" s="7" t="str">
        <f t="shared" si="13"/>
        <v/>
      </c>
    </row>
    <row r="175" spans="3:22" s="9" customFormat="1" x14ac:dyDescent="0.3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1" t="s">
        <v>11</v>
      </c>
      <c r="R175" s="13" t="e">
        <f>'WEEK 47'!#REF!</f>
        <v>#REF!</v>
      </c>
      <c r="S175" s="13" t="s">
        <v>28</v>
      </c>
      <c r="T175" s="7">
        <f>ROWS($Q$4:Q175)</f>
        <v>172</v>
      </c>
      <c r="U175" s="7" t="str">
        <f>IF(ISNUMBER(SEARCH('WEEK 47'!#REF!,Q175)),T175,"")</f>
        <v/>
      </c>
      <c r="V175" s="7" t="str">
        <f t="shared" si="13"/>
        <v/>
      </c>
    </row>
    <row r="176" spans="3:22" s="9" customFormat="1" x14ac:dyDescent="0.3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1" t="s">
        <v>10</v>
      </c>
      <c r="R176" s="13" t="e">
        <f>'WEEK 47'!#REF!</f>
        <v>#REF!</v>
      </c>
      <c r="S176" s="13" t="s">
        <v>28</v>
      </c>
      <c r="T176" s="7">
        <f>ROWS($Q$4:Q176)</f>
        <v>173</v>
      </c>
      <c r="U176" s="7" t="str">
        <f>IF(ISNUMBER(SEARCH('WEEK 47'!#REF!,Q176)),T176,"")</f>
        <v/>
      </c>
      <c r="V176" s="7" t="str">
        <f t="shared" si="13"/>
        <v/>
      </c>
    </row>
    <row r="177" spans="3:22" s="9" customFormat="1" x14ac:dyDescent="0.3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11" t="s">
        <v>117</v>
      </c>
      <c r="R177" s="13" t="e">
        <f>'WEEK 47'!#REF!</f>
        <v>#REF!</v>
      </c>
      <c r="S177" s="13" t="s">
        <v>28</v>
      </c>
      <c r="T177" s="7">
        <f>ROWS($Q$4:Q177)</f>
        <v>174</v>
      </c>
      <c r="U177" s="7" t="str">
        <f>IF(ISNUMBER(SEARCH('WEEK 47'!#REF!,Q177)),T177,"")</f>
        <v/>
      </c>
      <c r="V177" s="7"/>
    </row>
    <row r="178" spans="3:22" s="9" customFormat="1" x14ac:dyDescent="0.3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1" t="s">
        <v>67</v>
      </c>
      <c r="R178" s="13" t="e">
        <f>'WEEK 47'!#REF!</f>
        <v>#REF!</v>
      </c>
      <c r="S178" s="13" t="s">
        <v>28</v>
      </c>
      <c r="T178" s="7">
        <f>ROWS($Q$4:Q178)</f>
        <v>175</v>
      </c>
      <c r="U178" s="7" t="str">
        <f>IF(ISNUMBER(SEARCH('WEEK 47'!#REF!,Q178)),T178,"")</f>
        <v/>
      </c>
      <c r="V178" s="7" t="str">
        <f t="shared" ref="V178:V193" si="14">IFERROR(SMALL($U$4:$U$278,T178),"")</f>
        <v/>
      </c>
    </row>
    <row r="179" spans="3:22" s="9" customFormat="1" x14ac:dyDescent="0.3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1" t="s">
        <v>66</v>
      </c>
      <c r="R179" s="13" t="e">
        <f>'WEEK 47'!#REF!</f>
        <v>#REF!</v>
      </c>
      <c r="S179" s="13" t="s">
        <v>31</v>
      </c>
      <c r="T179" s="7">
        <f>ROWS($Q$4:Q179)</f>
        <v>176</v>
      </c>
      <c r="U179" s="7" t="str">
        <f>IF(ISNUMBER(SEARCH('WEEK 47'!#REF!,Q179)),T179,"")</f>
        <v/>
      </c>
      <c r="V179" s="7" t="str">
        <f t="shared" si="14"/>
        <v/>
      </c>
    </row>
    <row r="180" spans="3:22" s="9" customFormat="1" x14ac:dyDescent="0.3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1" t="s">
        <v>1</v>
      </c>
      <c r="R180" s="13" t="e">
        <f>'WEEK 47'!#REF!</f>
        <v>#REF!</v>
      </c>
      <c r="S180" s="13" t="s">
        <v>31</v>
      </c>
      <c r="T180" s="7">
        <f>ROWS($Q$4:Q180)</f>
        <v>177</v>
      </c>
      <c r="U180" s="7" t="str">
        <f>IF(ISNUMBER(SEARCH('WEEK 47'!#REF!,Q180)),T180,"")</f>
        <v/>
      </c>
      <c r="V180" s="7" t="str">
        <f t="shared" si="14"/>
        <v/>
      </c>
    </row>
    <row r="181" spans="3:22" s="9" customFormat="1" x14ac:dyDescent="0.3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1" t="s">
        <v>21</v>
      </c>
      <c r="R181" s="13" t="e">
        <f>'WEEK 47'!#REF!</f>
        <v>#REF!</v>
      </c>
      <c r="S181" s="13" t="s">
        <v>31</v>
      </c>
      <c r="T181" s="7">
        <f>ROWS($Q$4:Q181)</f>
        <v>178</v>
      </c>
      <c r="U181" s="7" t="str">
        <f>IF(ISNUMBER(SEARCH('WEEK 47'!#REF!,Q181)),T181,"")</f>
        <v/>
      </c>
      <c r="V181" s="7" t="str">
        <f t="shared" si="14"/>
        <v/>
      </c>
    </row>
    <row r="182" spans="3:22" s="9" customFormat="1" x14ac:dyDescent="0.3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1" t="s">
        <v>113</v>
      </c>
      <c r="R182" s="13" t="e">
        <f>'WEEK 47'!#REF!</f>
        <v>#REF!</v>
      </c>
      <c r="S182" s="13" t="s">
        <v>31</v>
      </c>
      <c r="T182" s="7">
        <f>ROWS($Q$4:Q182)</f>
        <v>179</v>
      </c>
      <c r="U182" s="7" t="str">
        <f>IF(ISNUMBER(SEARCH('WEEK 47'!#REF!,Q182)),T182,"")</f>
        <v/>
      </c>
      <c r="V182" s="7" t="str">
        <f t="shared" si="14"/>
        <v/>
      </c>
    </row>
    <row r="183" spans="3:22" s="9" customFormat="1" x14ac:dyDescent="0.3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11" t="s">
        <v>17</v>
      </c>
      <c r="R183" s="13" t="e">
        <f>'WEEK 47'!#REF!</f>
        <v>#REF!</v>
      </c>
      <c r="S183" s="13" t="s">
        <v>31</v>
      </c>
      <c r="T183" s="7">
        <f>ROWS($Q$4:Q183)</f>
        <v>180</v>
      </c>
      <c r="U183" s="7" t="str">
        <f>IF(ISNUMBER(SEARCH('WEEK 47'!#REF!,Q183)),T183,"")</f>
        <v/>
      </c>
      <c r="V183" s="7" t="str">
        <f t="shared" si="14"/>
        <v/>
      </c>
    </row>
    <row r="184" spans="3:22" s="9" customFormat="1" x14ac:dyDescent="0.3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1" t="s">
        <v>18</v>
      </c>
      <c r="R184" s="13" t="e">
        <f>'WEEK 47'!#REF!</f>
        <v>#REF!</v>
      </c>
      <c r="S184" s="13" t="s">
        <v>31</v>
      </c>
      <c r="T184" s="7">
        <f>ROWS($Q$4:Q184)</f>
        <v>181</v>
      </c>
      <c r="U184" s="7" t="str">
        <f>IF(ISNUMBER(SEARCH('WEEK 47'!#REF!,Q184)),T184,"")</f>
        <v/>
      </c>
      <c r="V184" s="7" t="str">
        <f t="shared" si="14"/>
        <v/>
      </c>
    </row>
    <row r="185" spans="3:22" s="9" customFormat="1" x14ac:dyDescent="0.3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11" t="s">
        <v>114</v>
      </c>
      <c r="R185" s="13" t="e">
        <f>'WEEK 47'!#REF!</f>
        <v>#REF!</v>
      </c>
      <c r="S185" s="13" t="s">
        <v>31</v>
      </c>
      <c r="T185" s="7">
        <f>ROWS($Q$4:Q185)</f>
        <v>182</v>
      </c>
      <c r="U185" s="7" t="str">
        <f>IF(ISNUMBER(SEARCH('WEEK 47'!#REF!,Q185)),T185,"")</f>
        <v/>
      </c>
      <c r="V185" s="7" t="str">
        <f t="shared" si="14"/>
        <v/>
      </c>
    </row>
    <row r="186" spans="3:22" s="9" customFormat="1" x14ac:dyDescent="0.3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1" t="s">
        <v>69</v>
      </c>
      <c r="R186" s="13" t="e">
        <f>'WEEK 47'!#REF!</f>
        <v>#REF!</v>
      </c>
      <c r="S186" s="13" t="s">
        <v>31</v>
      </c>
      <c r="T186" s="7">
        <f>ROWS($Q$4:Q186)</f>
        <v>183</v>
      </c>
      <c r="U186" s="7" t="str">
        <f>IF(ISNUMBER(SEARCH('WEEK 47'!#REF!,Q186)),T186,"")</f>
        <v/>
      </c>
      <c r="V186" s="7" t="str">
        <f t="shared" si="14"/>
        <v/>
      </c>
    </row>
    <row r="187" spans="3:22" s="9" customFormat="1" x14ac:dyDescent="0.3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1" t="s">
        <v>3</v>
      </c>
      <c r="R187" s="13" t="e">
        <f>'WEEK 47'!#REF!</f>
        <v>#REF!</v>
      </c>
      <c r="S187" s="13" t="s">
        <v>31</v>
      </c>
      <c r="T187" s="7">
        <f>ROWS($Q$4:Q187)</f>
        <v>184</v>
      </c>
      <c r="U187" s="7" t="str">
        <f>IF(ISNUMBER(SEARCH('WEEK 47'!#REF!,Q187)),T187,"")</f>
        <v/>
      </c>
      <c r="V187" s="7" t="str">
        <f t="shared" si="14"/>
        <v/>
      </c>
    </row>
    <row r="188" spans="3:22" s="9" customFormat="1" x14ac:dyDescent="0.3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1" t="s">
        <v>112</v>
      </c>
      <c r="R188" s="13" t="e">
        <f>'WEEK 47'!#REF!</f>
        <v>#REF!</v>
      </c>
      <c r="S188" s="13" t="s">
        <v>31</v>
      </c>
      <c r="T188" s="7">
        <f>ROWS($Q$4:Q188)</f>
        <v>185</v>
      </c>
      <c r="U188" s="7" t="str">
        <f>IF(ISNUMBER(SEARCH('WEEK 47'!#REF!,Q188)),T188,"")</f>
        <v/>
      </c>
      <c r="V188" s="7" t="str">
        <f t="shared" si="14"/>
        <v/>
      </c>
    </row>
    <row r="189" spans="3:22" s="9" customFormat="1" x14ac:dyDescent="0.3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1" t="s">
        <v>4</v>
      </c>
      <c r="R189" s="13" t="e">
        <f>'WEEK 47'!#REF!</f>
        <v>#REF!</v>
      </c>
      <c r="S189" s="13" t="s">
        <v>31</v>
      </c>
      <c r="T189" s="7">
        <f>ROWS($Q$4:Q189)</f>
        <v>186</v>
      </c>
      <c r="U189" s="7" t="str">
        <f>IF(ISNUMBER(SEARCH('WEEK 47'!#REF!,Q189)),T189,"")</f>
        <v/>
      </c>
      <c r="V189" s="7" t="str">
        <f t="shared" si="14"/>
        <v/>
      </c>
    </row>
    <row r="190" spans="3:22" s="9" customFormat="1" x14ac:dyDescent="0.3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1" t="s">
        <v>16</v>
      </c>
      <c r="R190" s="13" t="e">
        <f>'WEEK 47'!#REF!</f>
        <v>#REF!</v>
      </c>
      <c r="S190" s="13" t="s">
        <v>31</v>
      </c>
      <c r="T190" s="7">
        <f>ROWS($Q$4:Q190)</f>
        <v>187</v>
      </c>
      <c r="U190" s="7" t="str">
        <f>IF(ISNUMBER(SEARCH('WEEK 47'!#REF!,Q190)),T190,"")</f>
        <v/>
      </c>
      <c r="V190" s="7" t="str">
        <f t="shared" si="14"/>
        <v/>
      </c>
    </row>
    <row r="191" spans="3:22" s="9" customFormat="1" x14ac:dyDescent="0.3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1" t="s">
        <v>5</v>
      </c>
      <c r="R191" s="13" t="e">
        <f>'WEEK 47'!#REF!</f>
        <v>#REF!</v>
      </c>
      <c r="S191" s="13" t="s">
        <v>31</v>
      </c>
      <c r="T191" s="7">
        <f>ROWS($Q$4:Q191)</f>
        <v>188</v>
      </c>
      <c r="U191" s="7" t="str">
        <f>IF(ISNUMBER(SEARCH('WEEK 47'!#REF!,Q191)),T191,"")</f>
        <v/>
      </c>
      <c r="V191" s="7" t="str">
        <f t="shared" si="14"/>
        <v/>
      </c>
    </row>
    <row r="192" spans="3:22" s="9" customFormat="1" x14ac:dyDescent="0.3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1" t="s">
        <v>6</v>
      </c>
      <c r="R192" s="13" t="e">
        <f>'WEEK 47'!#REF!</f>
        <v>#REF!</v>
      </c>
      <c r="S192" s="13" t="s">
        <v>31</v>
      </c>
      <c r="T192" s="7">
        <f>ROWS($Q$4:Q192)</f>
        <v>189</v>
      </c>
      <c r="U192" s="7" t="str">
        <f>IF(ISNUMBER(SEARCH('WEEK 47'!#REF!,Q192)),T192,"")</f>
        <v/>
      </c>
      <c r="V192" s="7" t="str">
        <f t="shared" si="14"/>
        <v/>
      </c>
    </row>
    <row r="193" spans="3:22" s="9" customFormat="1" x14ac:dyDescent="0.3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11" t="s">
        <v>22</v>
      </c>
      <c r="R193" s="13" t="e">
        <f>'WEEK 47'!#REF!</f>
        <v>#REF!</v>
      </c>
      <c r="S193" s="13" t="s">
        <v>31</v>
      </c>
      <c r="T193" s="7">
        <f>ROWS($Q$4:Q193)</f>
        <v>190</v>
      </c>
      <c r="U193" s="7" t="str">
        <f>IF(ISNUMBER(SEARCH('WEEK 47'!#REF!,Q193)),T193,"")</f>
        <v/>
      </c>
      <c r="V193" s="7" t="str">
        <f t="shared" si="14"/>
        <v/>
      </c>
    </row>
    <row r="194" spans="3:22" s="9" customFormat="1" x14ac:dyDescent="0.3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11" t="s">
        <v>116</v>
      </c>
      <c r="R194" s="13" t="e">
        <f>'WEEK 47'!#REF!</f>
        <v>#REF!</v>
      </c>
      <c r="S194" s="13" t="s">
        <v>31</v>
      </c>
      <c r="T194" s="7">
        <f>ROWS($Q$4:Q194)</f>
        <v>191</v>
      </c>
      <c r="U194" s="7" t="str">
        <f>IF(ISNUMBER(SEARCH('WEEK 47'!#REF!,Q194)),T194,"")</f>
        <v/>
      </c>
      <c r="V194" s="7"/>
    </row>
    <row r="195" spans="3:22" s="9" customFormat="1" x14ac:dyDescent="0.3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1" t="s">
        <v>7</v>
      </c>
      <c r="R195" s="13" t="e">
        <f>'WEEK 47'!#REF!</f>
        <v>#REF!</v>
      </c>
      <c r="S195" s="13" t="s">
        <v>31</v>
      </c>
      <c r="T195" s="7">
        <f>ROWS($Q$4:Q195)</f>
        <v>192</v>
      </c>
      <c r="U195" s="7" t="str">
        <f>IF(ISNUMBER(SEARCH('WEEK 47'!#REF!,Q195)),T195,"")</f>
        <v/>
      </c>
      <c r="V195" s="7" t="str">
        <f t="shared" ref="V195:V201" si="15">IFERROR(SMALL($U$4:$U$278,T195),"")</f>
        <v/>
      </c>
    </row>
    <row r="196" spans="3:22" s="9" customFormat="1" x14ac:dyDescent="0.3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11" t="s">
        <v>2</v>
      </c>
      <c r="R196" s="13" t="e">
        <f>'WEEK 47'!#REF!</f>
        <v>#REF!</v>
      </c>
      <c r="S196" s="13" t="s">
        <v>31</v>
      </c>
      <c r="T196" s="7">
        <f>ROWS($Q$4:Q196)</f>
        <v>193</v>
      </c>
      <c r="U196" s="7" t="str">
        <f>IF(ISNUMBER(SEARCH('WEEK 47'!#REF!,Q196)),T196,"")</f>
        <v/>
      </c>
      <c r="V196" s="7" t="str">
        <f t="shared" si="15"/>
        <v/>
      </c>
    </row>
    <row r="197" spans="3:22" s="9" customFormat="1" x14ac:dyDescent="0.3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11" t="s">
        <v>8</v>
      </c>
      <c r="R197" s="13" t="e">
        <f>'WEEK 47'!#REF!</f>
        <v>#REF!</v>
      </c>
      <c r="S197" s="13" t="s">
        <v>31</v>
      </c>
      <c r="T197" s="7">
        <f>ROWS($Q$4:Q197)</f>
        <v>194</v>
      </c>
      <c r="U197" s="7" t="str">
        <f>IF(ISNUMBER(SEARCH('WEEK 47'!#REF!,Q197)),T197,"")</f>
        <v/>
      </c>
      <c r="V197" s="7" t="str">
        <f t="shared" si="15"/>
        <v/>
      </c>
    </row>
    <row r="198" spans="3:22" s="9" customFormat="1" x14ac:dyDescent="0.3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11" t="s">
        <v>9</v>
      </c>
      <c r="R198" s="13" t="e">
        <f>'WEEK 47'!#REF!</f>
        <v>#REF!</v>
      </c>
      <c r="S198" s="13" t="s">
        <v>31</v>
      </c>
      <c r="T198" s="7">
        <f>ROWS($Q$4:Q198)</f>
        <v>195</v>
      </c>
      <c r="U198" s="7" t="str">
        <f>IF(ISNUMBER(SEARCH('WEEK 47'!#REF!,Q198)),T198,"")</f>
        <v/>
      </c>
      <c r="V198" s="7" t="str">
        <f t="shared" si="15"/>
        <v/>
      </c>
    </row>
    <row r="199" spans="3:22" s="9" customFormat="1" x14ac:dyDescent="0.3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1" t="s">
        <v>20</v>
      </c>
      <c r="R199" s="13" t="e">
        <f>'WEEK 47'!#REF!</f>
        <v>#REF!</v>
      </c>
      <c r="S199" s="13" t="s">
        <v>31</v>
      </c>
      <c r="T199" s="7">
        <f>ROWS($Q$4:Q199)</f>
        <v>196</v>
      </c>
      <c r="U199" s="7" t="str">
        <f>IF(ISNUMBER(SEARCH('WEEK 47'!#REF!,Q199)),T199,"")</f>
        <v/>
      </c>
      <c r="V199" s="7" t="str">
        <f t="shared" si="15"/>
        <v/>
      </c>
    </row>
    <row r="200" spans="3:22" s="9" customFormat="1" x14ac:dyDescent="0.3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1" t="s">
        <v>11</v>
      </c>
      <c r="R200" s="13" t="e">
        <f>'WEEK 47'!#REF!</f>
        <v>#REF!</v>
      </c>
      <c r="S200" s="13" t="s">
        <v>31</v>
      </c>
      <c r="T200" s="7">
        <f>ROWS($Q$4:Q200)</f>
        <v>197</v>
      </c>
      <c r="U200" s="7" t="str">
        <f>IF(ISNUMBER(SEARCH('WEEK 47'!#REF!,Q200)),T200,"")</f>
        <v/>
      </c>
      <c r="V200" s="7" t="str">
        <f t="shared" si="15"/>
        <v/>
      </c>
    </row>
    <row r="201" spans="3:22" s="9" customFormat="1" x14ac:dyDescent="0.3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1" t="s">
        <v>10</v>
      </c>
      <c r="R201" s="13" t="e">
        <f>'WEEK 47'!#REF!</f>
        <v>#REF!</v>
      </c>
      <c r="S201" s="13" t="s">
        <v>31</v>
      </c>
      <c r="T201" s="7">
        <f>ROWS($Q$4:Q201)</f>
        <v>198</v>
      </c>
      <c r="U201" s="7" t="str">
        <f>IF(ISNUMBER(SEARCH('WEEK 47'!#REF!,Q201)),T201,"")</f>
        <v/>
      </c>
      <c r="V201" s="7" t="str">
        <f t="shared" si="15"/>
        <v/>
      </c>
    </row>
    <row r="202" spans="3:22" s="9" customFormat="1" x14ac:dyDescent="0.3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1" t="s">
        <v>117</v>
      </c>
      <c r="R202" s="13" t="e">
        <f>'WEEK 47'!#REF!</f>
        <v>#REF!</v>
      </c>
      <c r="S202" s="13" t="s">
        <v>31</v>
      </c>
      <c r="T202" s="7">
        <f>ROWS($Q$4:Q202)</f>
        <v>199</v>
      </c>
      <c r="U202" s="7" t="str">
        <f>IF(ISNUMBER(SEARCH('WEEK 47'!#REF!,Q202)),T202,"")</f>
        <v/>
      </c>
      <c r="V202" s="7"/>
    </row>
    <row r="203" spans="3:22" s="9" customFormat="1" x14ac:dyDescent="0.3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1" t="s">
        <v>67</v>
      </c>
      <c r="R203" s="13" t="e">
        <f>'WEEK 47'!#REF!</f>
        <v>#REF!</v>
      </c>
      <c r="S203" s="13" t="s">
        <v>31</v>
      </c>
      <c r="T203" s="7">
        <f>ROWS($Q$4:Q203)</f>
        <v>200</v>
      </c>
      <c r="U203" s="7" t="str">
        <f>IF(ISNUMBER(SEARCH('WEEK 47'!#REF!,Q203)),T203,"")</f>
        <v/>
      </c>
      <c r="V203" s="7" t="str">
        <f t="shared" ref="V203:V218" si="16">IFERROR(SMALL($U$4:$U$278,T203),"")</f>
        <v/>
      </c>
    </row>
    <row r="204" spans="3:22" s="9" customFormat="1" x14ac:dyDescent="0.3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1" t="s">
        <v>66</v>
      </c>
      <c r="R204" s="13" t="e">
        <f>'WEEK 47'!#REF!</f>
        <v>#REF!</v>
      </c>
      <c r="S204" s="13" t="s">
        <v>68</v>
      </c>
      <c r="T204" s="7">
        <f>ROWS($Q$4:Q204)</f>
        <v>201</v>
      </c>
      <c r="U204" s="7" t="str">
        <f>IF(ISNUMBER(SEARCH('WEEK 47'!#REF!,Q204)),T204,"")</f>
        <v/>
      </c>
      <c r="V204" s="7" t="str">
        <f t="shared" si="16"/>
        <v/>
      </c>
    </row>
    <row r="205" spans="3:22" s="9" customFormat="1" x14ac:dyDescent="0.3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1" t="s">
        <v>1</v>
      </c>
      <c r="R205" s="13" t="e">
        <f>'WEEK 47'!#REF!</f>
        <v>#REF!</v>
      </c>
      <c r="S205" s="13" t="s">
        <v>68</v>
      </c>
      <c r="T205" s="7">
        <f>ROWS($Q$4:Q205)</f>
        <v>202</v>
      </c>
      <c r="U205" s="7" t="str">
        <f>IF(ISNUMBER(SEARCH('WEEK 47'!#REF!,Q205)),T205,"")</f>
        <v/>
      </c>
      <c r="V205" s="7" t="str">
        <f t="shared" si="16"/>
        <v/>
      </c>
    </row>
    <row r="206" spans="3:22" s="9" customFormat="1" x14ac:dyDescent="0.3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1" t="s">
        <v>21</v>
      </c>
      <c r="R206" s="13" t="e">
        <f>'WEEK 47'!#REF!</f>
        <v>#REF!</v>
      </c>
      <c r="S206" s="13" t="s">
        <v>68</v>
      </c>
      <c r="T206" s="7">
        <f>ROWS($Q$4:Q206)</f>
        <v>203</v>
      </c>
      <c r="U206" s="7" t="str">
        <f>IF(ISNUMBER(SEARCH('WEEK 47'!#REF!,Q206)),T206,"")</f>
        <v/>
      </c>
      <c r="V206" s="7" t="str">
        <f t="shared" si="16"/>
        <v/>
      </c>
    </row>
    <row r="207" spans="3:22" s="9" customFormat="1" x14ac:dyDescent="0.3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11" t="s">
        <v>113</v>
      </c>
      <c r="R207" s="13" t="e">
        <f>'WEEK 47'!#REF!</f>
        <v>#REF!</v>
      </c>
      <c r="S207" s="13" t="s">
        <v>68</v>
      </c>
      <c r="T207" s="7">
        <f>ROWS($Q$4:Q207)</f>
        <v>204</v>
      </c>
      <c r="U207" s="7" t="str">
        <f>IF(ISNUMBER(SEARCH('WEEK 47'!#REF!,Q207)),T207,"")</f>
        <v/>
      </c>
      <c r="V207" s="7" t="str">
        <f t="shared" si="16"/>
        <v/>
      </c>
    </row>
    <row r="208" spans="3:22" s="9" customFormat="1" x14ac:dyDescent="0.3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11" t="s">
        <v>17</v>
      </c>
      <c r="R208" s="13" t="e">
        <f>'WEEK 47'!#REF!</f>
        <v>#REF!</v>
      </c>
      <c r="S208" s="13" t="s">
        <v>68</v>
      </c>
      <c r="T208" s="7">
        <f>ROWS($Q$4:Q208)</f>
        <v>205</v>
      </c>
      <c r="U208" s="7" t="str">
        <f>IF(ISNUMBER(SEARCH('WEEK 47'!#REF!,Q208)),T208,"")</f>
        <v/>
      </c>
      <c r="V208" s="7" t="str">
        <f t="shared" si="16"/>
        <v/>
      </c>
    </row>
    <row r="209" spans="3:22" s="9" customFormat="1" x14ac:dyDescent="0.3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11" t="s">
        <v>18</v>
      </c>
      <c r="R209" s="13" t="e">
        <f>'WEEK 47'!#REF!</f>
        <v>#REF!</v>
      </c>
      <c r="S209" s="13" t="s">
        <v>68</v>
      </c>
      <c r="T209" s="7">
        <f>ROWS($Q$4:Q209)</f>
        <v>206</v>
      </c>
      <c r="U209" s="7" t="str">
        <f>IF(ISNUMBER(SEARCH('WEEK 47'!#REF!,Q209)),T209,"")</f>
        <v/>
      </c>
      <c r="V209" s="7" t="str">
        <f t="shared" si="16"/>
        <v/>
      </c>
    </row>
    <row r="210" spans="3:22" s="9" customFormat="1" x14ac:dyDescent="0.3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11" t="s">
        <v>114</v>
      </c>
      <c r="R210" s="13" t="e">
        <f>'WEEK 47'!#REF!</f>
        <v>#REF!</v>
      </c>
      <c r="S210" s="13" t="s">
        <v>68</v>
      </c>
      <c r="T210" s="7">
        <f>ROWS($Q$4:Q210)</f>
        <v>207</v>
      </c>
      <c r="U210" s="7" t="str">
        <f>IF(ISNUMBER(SEARCH('WEEK 47'!#REF!,Q210)),T210,"")</f>
        <v/>
      </c>
      <c r="V210" s="7" t="str">
        <f t="shared" si="16"/>
        <v/>
      </c>
    </row>
    <row r="211" spans="3:22" s="9" customFormat="1" x14ac:dyDescent="0.3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11" t="s">
        <v>69</v>
      </c>
      <c r="R211" s="13" t="e">
        <f>'WEEK 47'!#REF!</f>
        <v>#REF!</v>
      </c>
      <c r="S211" s="13" t="s">
        <v>68</v>
      </c>
      <c r="T211" s="7">
        <f>ROWS($Q$4:Q211)</f>
        <v>208</v>
      </c>
      <c r="U211" s="7" t="str">
        <f>IF(ISNUMBER(SEARCH('WEEK 47'!#REF!,Q211)),T211,"")</f>
        <v/>
      </c>
      <c r="V211" s="7" t="str">
        <f t="shared" si="16"/>
        <v/>
      </c>
    </row>
    <row r="212" spans="3:22" s="9" customFormat="1" x14ac:dyDescent="0.3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11" t="s">
        <v>3</v>
      </c>
      <c r="R212" s="13" t="e">
        <f>'WEEK 47'!#REF!</f>
        <v>#REF!</v>
      </c>
      <c r="S212" s="13" t="s">
        <v>68</v>
      </c>
      <c r="T212" s="7">
        <f>ROWS($Q$4:Q212)</f>
        <v>209</v>
      </c>
      <c r="U212" s="7" t="str">
        <f>IF(ISNUMBER(SEARCH('WEEK 47'!#REF!,Q212)),T212,"")</f>
        <v/>
      </c>
      <c r="V212" s="7" t="str">
        <f t="shared" si="16"/>
        <v/>
      </c>
    </row>
    <row r="213" spans="3:22" s="9" customFormat="1" x14ac:dyDescent="0.3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11" t="s">
        <v>112</v>
      </c>
      <c r="R213" s="13" t="e">
        <f>'WEEK 47'!#REF!</f>
        <v>#REF!</v>
      </c>
      <c r="S213" s="13" t="s">
        <v>68</v>
      </c>
      <c r="T213" s="7">
        <f>ROWS($Q$4:Q213)</f>
        <v>210</v>
      </c>
      <c r="U213" s="7" t="str">
        <f>IF(ISNUMBER(SEARCH('WEEK 47'!#REF!,Q213)),T213,"")</f>
        <v/>
      </c>
      <c r="V213" s="7" t="str">
        <f t="shared" si="16"/>
        <v/>
      </c>
    </row>
    <row r="214" spans="3:22" s="9" customFormat="1" x14ac:dyDescent="0.3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11" t="s">
        <v>4</v>
      </c>
      <c r="R214" s="13" t="e">
        <f>'WEEK 47'!#REF!</f>
        <v>#REF!</v>
      </c>
      <c r="S214" s="13" t="s">
        <v>68</v>
      </c>
      <c r="T214" s="7">
        <f>ROWS($Q$4:Q214)</f>
        <v>211</v>
      </c>
      <c r="U214" s="7" t="str">
        <f>IF(ISNUMBER(SEARCH('WEEK 47'!#REF!,Q214)),T214,"")</f>
        <v/>
      </c>
      <c r="V214" s="7" t="str">
        <f t="shared" si="16"/>
        <v/>
      </c>
    </row>
    <row r="215" spans="3:22" s="9" customFormat="1" x14ac:dyDescent="0.3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11" t="s">
        <v>16</v>
      </c>
      <c r="R215" s="13" t="e">
        <f>'WEEK 47'!#REF!</f>
        <v>#REF!</v>
      </c>
      <c r="S215" s="13" t="s">
        <v>68</v>
      </c>
      <c r="T215" s="7">
        <f>ROWS($Q$4:Q215)</f>
        <v>212</v>
      </c>
      <c r="U215" s="7" t="str">
        <f>IF(ISNUMBER(SEARCH('WEEK 47'!#REF!,Q215)),T215,"")</f>
        <v/>
      </c>
      <c r="V215" s="7" t="str">
        <f t="shared" si="16"/>
        <v/>
      </c>
    </row>
    <row r="216" spans="3:22" s="9" customFormat="1" x14ac:dyDescent="0.3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11" t="s">
        <v>5</v>
      </c>
      <c r="R216" s="13" t="e">
        <f>'WEEK 47'!#REF!</f>
        <v>#REF!</v>
      </c>
      <c r="S216" s="13" t="s">
        <v>68</v>
      </c>
      <c r="T216" s="7">
        <f>ROWS($Q$4:Q216)</f>
        <v>213</v>
      </c>
      <c r="U216" s="7" t="str">
        <f>IF(ISNUMBER(SEARCH('WEEK 47'!#REF!,Q216)),T216,"")</f>
        <v/>
      </c>
      <c r="V216" s="7" t="str">
        <f t="shared" si="16"/>
        <v/>
      </c>
    </row>
    <row r="217" spans="3:22" s="9" customFormat="1" x14ac:dyDescent="0.3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11" t="s">
        <v>6</v>
      </c>
      <c r="R217" s="13" t="e">
        <f>'WEEK 47'!#REF!</f>
        <v>#REF!</v>
      </c>
      <c r="S217" s="13" t="s">
        <v>68</v>
      </c>
      <c r="T217" s="7">
        <f>ROWS($Q$4:Q217)</f>
        <v>214</v>
      </c>
      <c r="U217" s="7" t="str">
        <f>IF(ISNUMBER(SEARCH('WEEK 47'!#REF!,Q217)),T217,"")</f>
        <v/>
      </c>
      <c r="V217" s="7" t="str">
        <f t="shared" si="16"/>
        <v/>
      </c>
    </row>
    <row r="218" spans="3:22" s="9" customFormat="1" x14ac:dyDescent="0.3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11" t="s">
        <v>22</v>
      </c>
      <c r="R218" s="13" t="e">
        <f>'WEEK 47'!#REF!</f>
        <v>#REF!</v>
      </c>
      <c r="S218" s="13" t="s">
        <v>68</v>
      </c>
      <c r="T218" s="7">
        <f>ROWS($Q$4:Q218)</f>
        <v>215</v>
      </c>
      <c r="U218" s="7" t="str">
        <f>IF(ISNUMBER(SEARCH('WEEK 47'!#REF!,Q218)),T218,"")</f>
        <v/>
      </c>
      <c r="V218" s="7" t="str">
        <f t="shared" si="16"/>
        <v/>
      </c>
    </row>
    <row r="219" spans="3:22" s="9" customFormat="1" x14ac:dyDescent="0.3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11" t="s">
        <v>116</v>
      </c>
      <c r="R219" s="13" t="e">
        <f>'WEEK 47'!#REF!</f>
        <v>#REF!</v>
      </c>
      <c r="S219" s="13" t="s">
        <v>68</v>
      </c>
      <c r="T219" s="7">
        <f>ROWS($Q$4:Q219)</f>
        <v>216</v>
      </c>
      <c r="U219" s="7" t="str">
        <f>IF(ISNUMBER(SEARCH('WEEK 47'!#REF!,Q219)),T219,"")</f>
        <v/>
      </c>
      <c r="V219" s="7"/>
    </row>
    <row r="220" spans="3:22" s="9" customFormat="1" x14ac:dyDescent="0.3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11" t="s">
        <v>7</v>
      </c>
      <c r="R220" s="13" t="e">
        <f>'WEEK 47'!#REF!</f>
        <v>#REF!</v>
      </c>
      <c r="S220" s="13" t="s">
        <v>68</v>
      </c>
      <c r="T220" s="7">
        <f>ROWS($Q$4:Q220)</f>
        <v>217</v>
      </c>
      <c r="U220" s="7" t="str">
        <f>IF(ISNUMBER(SEARCH('WEEK 47'!#REF!,Q220)),T220,"")</f>
        <v/>
      </c>
      <c r="V220" s="7" t="str">
        <f t="shared" ref="V220:V226" si="17">IFERROR(SMALL($U$4:$U$278,T220),"")</f>
        <v/>
      </c>
    </row>
    <row r="221" spans="3:22" s="9" customFormat="1" x14ac:dyDescent="0.3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11" t="s">
        <v>2</v>
      </c>
      <c r="R221" s="13" t="e">
        <f>'WEEK 47'!#REF!</f>
        <v>#REF!</v>
      </c>
      <c r="S221" s="13" t="s">
        <v>68</v>
      </c>
      <c r="T221" s="7">
        <f>ROWS($Q$4:Q221)</f>
        <v>218</v>
      </c>
      <c r="U221" s="7" t="str">
        <f>IF(ISNUMBER(SEARCH('WEEK 47'!#REF!,Q221)),T221,"")</f>
        <v/>
      </c>
      <c r="V221" s="7" t="str">
        <f t="shared" si="17"/>
        <v/>
      </c>
    </row>
    <row r="222" spans="3:22" s="9" customFormat="1" x14ac:dyDescent="0.3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11" t="s">
        <v>8</v>
      </c>
      <c r="R222" s="13" t="e">
        <f>'WEEK 47'!#REF!</f>
        <v>#REF!</v>
      </c>
      <c r="S222" s="13" t="s">
        <v>68</v>
      </c>
      <c r="T222" s="7">
        <f>ROWS($Q$4:Q222)</f>
        <v>219</v>
      </c>
      <c r="U222" s="7" t="str">
        <f>IF(ISNUMBER(SEARCH('WEEK 47'!#REF!,Q222)),T222,"")</f>
        <v/>
      </c>
      <c r="V222" s="7" t="str">
        <f t="shared" si="17"/>
        <v/>
      </c>
    </row>
    <row r="223" spans="3:22" s="9" customFormat="1" x14ac:dyDescent="0.3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11" t="s">
        <v>9</v>
      </c>
      <c r="R223" s="13" t="e">
        <f>'WEEK 47'!#REF!</f>
        <v>#REF!</v>
      </c>
      <c r="S223" s="13" t="s">
        <v>68</v>
      </c>
      <c r="T223" s="7">
        <f>ROWS($Q$4:Q223)</f>
        <v>220</v>
      </c>
      <c r="U223" s="7" t="str">
        <f>IF(ISNUMBER(SEARCH('WEEK 47'!#REF!,Q223)),T223,"")</f>
        <v/>
      </c>
      <c r="V223" s="7" t="str">
        <f t="shared" si="17"/>
        <v/>
      </c>
    </row>
    <row r="224" spans="3:22" s="9" customFormat="1" x14ac:dyDescent="0.3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11" t="s">
        <v>20</v>
      </c>
      <c r="R224" s="13" t="e">
        <f>'WEEK 47'!#REF!</f>
        <v>#REF!</v>
      </c>
      <c r="S224" s="13" t="s">
        <v>68</v>
      </c>
      <c r="T224" s="7">
        <f>ROWS($Q$4:Q224)</f>
        <v>221</v>
      </c>
      <c r="U224" s="7" t="str">
        <f>IF(ISNUMBER(SEARCH('WEEK 47'!#REF!,Q224)),T224,"")</f>
        <v/>
      </c>
      <c r="V224" s="7" t="str">
        <f t="shared" si="17"/>
        <v/>
      </c>
    </row>
    <row r="225" spans="3:22" s="9" customFormat="1" x14ac:dyDescent="0.3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11" t="s">
        <v>11</v>
      </c>
      <c r="R225" s="13" t="e">
        <f>'WEEK 47'!#REF!</f>
        <v>#REF!</v>
      </c>
      <c r="S225" s="13" t="s">
        <v>68</v>
      </c>
      <c r="T225" s="7">
        <f>ROWS($Q$4:Q225)</f>
        <v>222</v>
      </c>
      <c r="U225" s="7" t="str">
        <f>IF(ISNUMBER(SEARCH('WEEK 47'!#REF!,Q225)),T225,"")</f>
        <v/>
      </c>
      <c r="V225" s="7" t="str">
        <f t="shared" si="17"/>
        <v/>
      </c>
    </row>
    <row r="226" spans="3:22" s="9" customFormat="1" x14ac:dyDescent="0.3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11" t="s">
        <v>10</v>
      </c>
      <c r="R226" s="13" t="e">
        <f>'WEEK 47'!#REF!</f>
        <v>#REF!</v>
      </c>
      <c r="S226" s="13" t="s">
        <v>68</v>
      </c>
      <c r="T226" s="7">
        <f>ROWS($Q$4:Q226)</f>
        <v>223</v>
      </c>
      <c r="U226" s="7" t="str">
        <f>IF(ISNUMBER(SEARCH('WEEK 47'!#REF!,Q226)),T226,"")</f>
        <v/>
      </c>
      <c r="V226" s="7" t="str">
        <f t="shared" si="17"/>
        <v/>
      </c>
    </row>
    <row r="227" spans="3:22" s="9" customFormat="1" x14ac:dyDescent="0.3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11" t="s">
        <v>117</v>
      </c>
      <c r="R227" s="13" t="e">
        <f>'WEEK 47'!#REF!</f>
        <v>#REF!</v>
      </c>
      <c r="S227" s="13" t="s">
        <v>68</v>
      </c>
      <c r="T227" s="7">
        <f>ROWS($Q$4:Q227)</f>
        <v>224</v>
      </c>
      <c r="U227" s="7" t="str">
        <f>IF(ISNUMBER(SEARCH('WEEK 47'!#REF!,Q227)),T227,"")</f>
        <v/>
      </c>
      <c r="V227" s="7"/>
    </row>
    <row r="228" spans="3:22" s="9" customFormat="1" x14ac:dyDescent="0.3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11" t="s">
        <v>67</v>
      </c>
      <c r="R228" s="13" t="e">
        <f>'WEEK 47'!#REF!</f>
        <v>#REF!</v>
      </c>
      <c r="S228" s="13" t="s">
        <v>68</v>
      </c>
      <c r="T228" s="7">
        <f>ROWS($Q$4:Q228)</f>
        <v>225</v>
      </c>
      <c r="U228" s="7" t="str">
        <f>IF(ISNUMBER(SEARCH('WEEK 47'!#REF!,Q228)),T228,"")</f>
        <v/>
      </c>
      <c r="V228" s="7" t="str">
        <f t="shared" ref="V228:V243" si="18">IFERROR(SMALL($U$4:$U$278,T228),"")</f>
        <v/>
      </c>
    </row>
    <row r="229" spans="3:22" s="9" customFormat="1" x14ac:dyDescent="0.3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11" t="s">
        <v>66</v>
      </c>
      <c r="R229" s="13" t="e">
        <f>'WEEK 47'!#REF!</f>
        <v>#REF!</v>
      </c>
      <c r="S229" s="13" t="s">
        <v>111</v>
      </c>
      <c r="T229" s="7">
        <f>ROWS($Q$4:Q229)</f>
        <v>226</v>
      </c>
      <c r="U229" s="7" t="str">
        <f>IF(ISNUMBER(SEARCH('WEEK 47'!#REF!,Q229)),T229,"")</f>
        <v/>
      </c>
      <c r="V229" s="7" t="str">
        <f t="shared" si="18"/>
        <v/>
      </c>
    </row>
    <row r="230" spans="3:22" s="9" customFormat="1" x14ac:dyDescent="0.3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11" t="s">
        <v>1</v>
      </c>
      <c r="R230" s="13" t="e">
        <f>'WEEK 47'!#REF!</f>
        <v>#REF!</v>
      </c>
      <c r="S230" s="13" t="s">
        <v>111</v>
      </c>
      <c r="T230" s="7">
        <f>ROWS($Q$4:Q230)</f>
        <v>227</v>
      </c>
      <c r="U230" s="7" t="str">
        <f>IF(ISNUMBER(SEARCH('WEEK 47'!#REF!,Q230)),T230,"")</f>
        <v/>
      </c>
      <c r="V230" s="7" t="str">
        <f t="shared" si="18"/>
        <v/>
      </c>
    </row>
    <row r="231" spans="3:22" s="9" customFormat="1" x14ac:dyDescent="0.3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11" t="s">
        <v>21</v>
      </c>
      <c r="R231" s="13" t="e">
        <f>'WEEK 47'!#REF!</f>
        <v>#REF!</v>
      </c>
      <c r="S231" s="13" t="s">
        <v>111</v>
      </c>
      <c r="T231" s="7">
        <f>ROWS($Q$4:Q231)</f>
        <v>228</v>
      </c>
      <c r="U231" s="7" t="str">
        <f>IF(ISNUMBER(SEARCH('WEEK 47'!#REF!,Q231)),T231,"")</f>
        <v/>
      </c>
      <c r="V231" s="7" t="str">
        <f t="shared" si="18"/>
        <v/>
      </c>
    </row>
    <row r="232" spans="3:22" s="9" customFormat="1" x14ac:dyDescent="0.3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11" t="s">
        <v>113</v>
      </c>
      <c r="R232" s="13" t="e">
        <f>'WEEK 47'!#REF!</f>
        <v>#REF!</v>
      </c>
      <c r="S232" s="13" t="s">
        <v>111</v>
      </c>
      <c r="T232" s="7">
        <f>ROWS($Q$4:Q232)</f>
        <v>229</v>
      </c>
      <c r="U232" s="7" t="str">
        <f>IF(ISNUMBER(SEARCH('WEEK 47'!#REF!,Q232)),T232,"")</f>
        <v/>
      </c>
      <c r="V232" s="7" t="str">
        <f t="shared" si="18"/>
        <v/>
      </c>
    </row>
    <row r="233" spans="3:22" s="9" customFormat="1" x14ac:dyDescent="0.3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1" t="s">
        <v>17</v>
      </c>
      <c r="R233" s="13" t="e">
        <f>'WEEK 47'!#REF!</f>
        <v>#REF!</v>
      </c>
      <c r="S233" s="13" t="s">
        <v>111</v>
      </c>
      <c r="T233" s="7">
        <f>ROWS($Q$4:Q233)</f>
        <v>230</v>
      </c>
      <c r="U233" s="7" t="str">
        <f>IF(ISNUMBER(SEARCH('WEEK 47'!#REF!,Q233)),T233,"")</f>
        <v/>
      </c>
      <c r="V233" s="7" t="str">
        <f t="shared" si="18"/>
        <v/>
      </c>
    </row>
    <row r="234" spans="3:22" s="9" customFormat="1" x14ac:dyDescent="0.3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1" t="s">
        <v>18</v>
      </c>
      <c r="R234" s="13" t="e">
        <f>'WEEK 47'!#REF!</f>
        <v>#REF!</v>
      </c>
      <c r="S234" s="13" t="s">
        <v>111</v>
      </c>
      <c r="T234" s="7">
        <f>ROWS($Q$4:Q234)</f>
        <v>231</v>
      </c>
      <c r="U234" s="7" t="str">
        <f>IF(ISNUMBER(SEARCH('WEEK 47'!#REF!,Q234)),T234,"")</f>
        <v/>
      </c>
      <c r="V234" s="7" t="str">
        <f t="shared" si="18"/>
        <v/>
      </c>
    </row>
    <row r="235" spans="3:22" s="9" customFormat="1" x14ac:dyDescent="0.35">
      <c r="Q235" s="11" t="s">
        <v>114</v>
      </c>
      <c r="R235" s="13" t="e">
        <f>'WEEK 47'!#REF!</f>
        <v>#REF!</v>
      </c>
      <c r="S235" s="13" t="s">
        <v>111</v>
      </c>
      <c r="T235" s="7">
        <f>ROWS($Q$4:Q235)</f>
        <v>232</v>
      </c>
      <c r="U235" s="7" t="str">
        <f>IF(ISNUMBER(SEARCH('WEEK 47'!#REF!,Q235)),T235,"")</f>
        <v/>
      </c>
      <c r="V235" s="7" t="str">
        <f t="shared" si="18"/>
        <v/>
      </c>
    </row>
    <row r="236" spans="3:22" s="9" customFormat="1" x14ac:dyDescent="0.35">
      <c r="Q236" s="11" t="s">
        <v>69</v>
      </c>
      <c r="R236" s="13" t="e">
        <f>'WEEK 47'!#REF!</f>
        <v>#REF!</v>
      </c>
      <c r="S236" s="13" t="s">
        <v>111</v>
      </c>
      <c r="T236" s="7">
        <f>ROWS($Q$4:Q236)</f>
        <v>233</v>
      </c>
      <c r="U236" s="7" t="str">
        <f>IF(ISNUMBER(SEARCH('WEEK 47'!#REF!,Q236)),T236,"")</f>
        <v/>
      </c>
      <c r="V236" s="7" t="str">
        <f t="shared" si="18"/>
        <v/>
      </c>
    </row>
    <row r="237" spans="3:22" s="9" customFormat="1" x14ac:dyDescent="0.35">
      <c r="Q237" s="11" t="s">
        <v>3</v>
      </c>
      <c r="R237" s="13" t="e">
        <f>'WEEK 47'!#REF!</f>
        <v>#REF!</v>
      </c>
      <c r="S237" s="13" t="s">
        <v>111</v>
      </c>
      <c r="T237" s="7">
        <f>ROWS($Q$4:Q237)</f>
        <v>234</v>
      </c>
      <c r="U237" s="7" t="str">
        <f>IF(ISNUMBER(SEARCH('WEEK 47'!#REF!,Q237)),T237,"")</f>
        <v/>
      </c>
      <c r="V237" s="7" t="str">
        <f t="shared" si="18"/>
        <v/>
      </c>
    </row>
    <row r="238" spans="3:22" s="9" customFormat="1" x14ac:dyDescent="0.35">
      <c r="Q238" s="11" t="s">
        <v>112</v>
      </c>
      <c r="R238" s="13" t="e">
        <f>'WEEK 47'!#REF!</f>
        <v>#REF!</v>
      </c>
      <c r="S238" s="13" t="s">
        <v>111</v>
      </c>
      <c r="T238" s="7">
        <f>ROWS($Q$4:Q238)</f>
        <v>235</v>
      </c>
      <c r="U238" s="7" t="str">
        <f>IF(ISNUMBER(SEARCH('WEEK 47'!#REF!,Q238)),T238,"")</f>
        <v/>
      </c>
      <c r="V238" s="7" t="str">
        <f t="shared" si="18"/>
        <v/>
      </c>
    </row>
    <row r="239" spans="3:22" s="9" customFormat="1" x14ac:dyDescent="0.35">
      <c r="Q239" s="11" t="s">
        <v>4</v>
      </c>
      <c r="R239" s="13" t="e">
        <f>'WEEK 47'!#REF!</f>
        <v>#REF!</v>
      </c>
      <c r="S239" s="13" t="s">
        <v>111</v>
      </c>
      <c r="T239" s="7">
        <f>ROWS($Q$4:Q239)</f>
        <v>236</v>
      </c>
      <c r="U239" s="7" t="str">
        <f>IF(ISNUMBER(SEARCH('WEEK 47'!#REF!,Q239)),T239,"")</f>
        <v/>
      </c>
      <c r="V239" s="7" t="str">
        <f t="shared" si="18"/>
        <v/>
      </c>
    </row>
    <row r="240" spans="3:22" s="9" customFormat="1" x14ac:dyDescent="0.35">
      <c r="Q240" s="11" t="s">
        <v>16</v>
      </c>
      <c r="R240" s="13" t="e">
        <f>'WEEK 47'!#REF!</f>
        <v>#REF!</v>
      </c>
      <c r="S240" s="13" t="s">
        <v>111</v>
      </c>
      <c r="T240" s="7">
        <f>ROWS($Q$4:Q240)</f>
        <v>237</v>
      </c>
      <c r="U240" s="7" t="str">
        <f>IF(ISNUMBER(SEARCH('WEEK 47'!#REF!,Q240)),T240,"")</f>
        <v/>
      </c>
      <c r="V240" s="7" t="str">
        <f t="shared" si="18"/>
        <v/>
      </c>
    </row>
    <row r="241" spans="17:22" s="9" customFormat="1" x14ac:dyDescent="0.35">
      <c r="Q241" s="11" t="s">
        <v>5</v>
      </c>
      <c r="R241" s="13" t="e">
        <f>'WEEK 47'!#REF!</f>
        <v>#REF!</v>
      </c>
      <c r="S241" s="13" t="s">
        <v>111</v>
      </c>
      <c r="T241" s="7">
        <f>ROWS($Q$4:Q241)</f>
        <v>238</v>
      </c>
      <c r="U241" s="7" t="str">
        <f>IF(ISNUMBER(SEARCH('WEEK 47'!#REF!,Q241)),T241,"")</f>
        <v/>
      </c>
      <c r="V241" s="7" t="str">
        <f t="shared" si="18"/>
        <v/>
      </c>
    </row>
    <row r="242" spans="17:22" s="9" customFormat="1" x14ac:dyDescent="0.35">
      <c r="Q242" s="11" t="s">
        <v>6</v>
      </c>
      <c r="R242" s="13" t="e">
        <f>'WEEK 47'!#REF!</f>
        <v>#REF!</v>
      </c>
      <c r="S242" s="13" t="s">
        <v>111</v>
      </c>
      <c r="T242" s="7">
        <f>ROWS($Q$4:Q242)</f>
        <v>239</v>
      </c>
      <c r="U242" s="7" t="str">
        <f>IF(ISNUMBER(SEARCH('WEEK 47'!#REF!,Q242)),T242,"")</f>
        <v/>
      </c>
      <c r="V242" s="7" t="str">
        <f t="shared" si="18"/>
        <v/>
      </c>
    </row>
    <row r="243" spans="17:22" s="9" customFormat="1" x14ac:dyDescent="0.35">
      <c r="Q243" s="11" t="s">
        <v>22</v>
      </c>
      <c r="R243" s="13" t="e">
        <f>'WEEK 47'!#REF!</f>
        <v>#REF!</v>
      </c>
      <c r="S243" s="13" t="s">
        <v>111</v>
      </c>
      <c r="T243" s="7">
        <f>ROWS($Q$4:Q243)</f>
        <v>240</v>
      </c>
      <c r="U243" s="7" t="str">
        <f>IF(ISNUMBER(SEARCH('WEEK 47'!#REF!,Q243)),T243,"")</f>
        <v/>
      </c>
      <c r="V243" s="7" t="str">
        <f t="shared" si="18"/>
        <v/>
      </c>
    </row>
    <row r="244" spans="17:22" s="9" customFormat="1" x14ac:dyDescent="0.35">
      <c r="Q244" s="11" t="s">
        <v>116</v>
      </c>
      <c r="R244" s="13" t="e">
        <f>'WEEK 47'!#REF!</f>
        <v>#REF!</v>
      </c>
      <c r="S244" s="13" t="s">
        <v>111</v>
      </c>
      <c r="T244" s="7">
        <f>ROWS($Q$4:Q244)</f>
        <v>241</v>
      </c>
      <c r="U244" s="7" t="str">
        <f>IF(ISNUMBER(SEARCH('WEEK 47'!#REF!,Q244)),T244,"")</f>
        <v/>
      </c>
      <c r="V244" s="7"/>
    </row>
    <row r="245" spans="17:22" s="9" customFormat="1" x14ac:dyDescent="0.35">
      <c r="Q245" s="11" t="s">
        <v>7</v>
      </c>
      <c r="R245" s="13" t="e">
        <f>'WEEK 47'!#REF!</f>
        <v>#REF!</v>
      </c>
      <c r="S245" s="13" t="s">
        <v>111</v>
      </c>
      <c r="T245" s="7">
        <f>ROWS($Q$4:Q245)</f>
        <v>242</v>
      </c>
      <c r="U245" s="7" t="str">
        <f>IF(ISNUMBER(SEARCH('WEEK 47'!#REF!,Q245)),T245,"")</f>
        <v/>
      </c>
      <c r="V245" s="7" t="str">
        <f t="shared" ref="V245:V251" si="19">IFERROR(SMALL($U$4:$U$278,T245),"")</f>
        <v/>
      </c>
    </row>
    <row r="246" spans="17:22" s="9" customFormat="1" x14ac:dyDescent="0.35">
      <c r="Q246" s="11" t="s">
        <v>2</v>
      </c>
      <c r="R246" s="13" t="e">
        <f>'WEEK 47'!#REF!</f>
        <v>#REF!</v>
      </c>
      <c r="S246" s="13" t="s">
        <v>111</v>
      </c>
      <c r="T246" s="7">
        <f>ROWS($Q$4:Q246)</f>
        <v>243</v>
      </c>
      <c r="U246" s="7" t="str">
        <f>IF(ISNUMBER(SEARCH('WEEK 47'!#REF!,Q246)),T246,"")</f>
        <v/>
      </c>
      <c r="V246" s="7" t="str">
        <f t="shared" si="19"/>
        <v/>
      </c>
    </row>
    <row r="247" spans="17:22" s="9" customFormat="1" x14ac:dyDescent="0.35">
      <c r="Q247" s="11" t="s">
        <v>8</v>
      </c>
      <c r="R247" s="13" t="e">
        <f>'WEEK 47'!#REF!</f>
        <v>#REF!</v>
      </c>
      <c r="S247" s="13" t="s">
        <v>111</v>
      </c>
      <c r="T247" s="7">
        <f>ROWS($Q$4:Q247)</f>
        <v>244</v>
      </c>
      <c r="U247" s="7" t="str">
        <f>IF(ISNUMBER(SEARCH('WEEK 47'!#REF!,Q247)),T247,"")</f>
        <v/>
      </c>
      <c r="V247" s="7" t="str">
        <f t="shared" si="19"/>
        <v/>
      </c>
    </row>
    <row r="248" spans="17:22" s="9" customFormat="1" x14ac:dyDescent="0.35">
      <c r="Q248" s="11" t="s">
        <v>9</v>
      </c>
      <c r="R248" s="13" t="e">
        <f>'WEEK 47'!#REF!</f>
        <v>#REF!</v>
      </c>
      <c r="S248" s="13" t="s">
        <v>111</v>
      </c>
      <c r="T248" s="7">
        <f>ROWS($Q$4:Q248)</f>
        <v>245</v>
      </c>
      <c r="U248" s="7" t="str">
        <f>IF(ISNUMBER(SEARCH('WEEK 47'!#REF!,Q248)),T248,"")</f>
        <v/>
      </c>
      <c r="V248" s="7" t="str">
        <f t="shared" si="19"/>
        <v/>
      </c>
    </row>
    <row r="249" spans="17:22" s="9" customFormat="1" x14ac:dyDescent="0.35">
      <c r="Q249" s="11" t="s">
        <v>20</v>
      </c>
      <c r="R249" s="13" t="e">
        <f>'WEEK 47'!#REF!</f>
        <v>#REF!</v>
      </c>
      <c r="S249" s="13" t="s">
        <v>111</v>
      </c>
      <c r="T249" s="7">
        <f>ROWS($Q$4:Q249)</f>
        <v>246</v>
      </c>
      <c r="U249" s="7" t="str">
        <f>IF(ISNUMBER(SEARCH('WEEK 47'!#REF!,Q249)),T249,"")</f>
        <v/>
      </c>
      <c r="V249" s="7" t="str">
        <f t="shared" si="19"/>
        <v/>
      </c>
    </row>
    <row r="250" spans="17:22" s="9" customFormat="1" x14ac:dyDescent="0.35">
      <c r="Q250" s="11" t="s">
        <v>11</v>
      </c>
      <c r="R250" s="13" t="e">
        <f>'WEEK 47'!#REF!</f>
        <v>#REF!</v>
      </c>
      <c r="S250" s="13" t="s">
        <v>111</v>
      </c>
      <c r="T250" s="7">
        <f>ROWS($Q$4:Q250)</f>
        <v>247</v>
      </c>
      <c r="U250" s="7" t="str">
        <f>IF(ISNUMBER(SEARCH('WEEK 47'!#REF!,Q250)),T250,"")</f>
        <v/>
      </c>
      <c r="V250" s="7" t="str">
        <f t="shared" si="19"/>
        <v/>
      </c>
    </row>
    <row r="251" spans="17:22" s="9" customFormat="1" x14ac:dyDescent="0.35">
      <c r="Q251" s="11" t="s">
        <v>10</v>
      </c>
      <c r="R251" s="13" t="e">
        <f>'WEEK 47'!#REF!</f>
        <v>#REF!</v>
      </c>
      <c r="S251" s="13" t="s">
        <v>111</v>
      </c>
      <c r="T251" s="7">
        <f>ROWS($Q$4:Q251)</f>
        <v>248</v>
      </c>
      <c r="U251" s="7" t="str">
        <f>IF(ISNUMBER(SEARCH('WEEK 47'!#REF!,Q251)),T251,"")</f>
        <v/>
      </c>
      <c r="V251" s="7" t="str">
        <f t="shared" si="19"/>
        <v/>
      </c>
    </row>
    <row r="252" spans="17:22" s="9" customFormat="1" x14ac:dyDescent="0.35">
      <c r="Q252" s="11" t="s">
        <v>117</v>
      </c>
      <c r="R252" s="13" t="e">
        <f>'WEEK 47'!#REF!</f>
        <v>#REF!</v>
      </c>
      <c r="S252" s="13" t="s">
        <v>111</v>
      </c>
      <c r="T252" s="7">
        <f>ROWS($Q$4:Q252)</f>
        <v>249</v>
      </c>
      <c r="U252" s="7" t="str">
        <f>IF(ISNUMBER(SEARCH('WEEK 47'!#REF!,Q252)),T252,"")</f>
        <v/>
      </c>
      <c r="V252" s="7"/>
    </row>
    <row r="253" spans="17:22" s="9" customFormat="1" x14ac:dyDescent="0.35">
      <c r="Q253" s="11" t="s">
        <v>67</v>
      </c>
      <c r="R253" s="13" t="e">
        <f>'WEEK 47'!#REF!</f>
        <v>#REF!</v>
      </c>
      <c r="S253" s="13" t="s">
        <v>111</v>
      </c>
      <c r="T253" s="7">
        <f>ROWS($Q$4:Q253)</f>
        <v>250</v>
      </c>
      <c r="U253" s="7" t="str">
        <f>IF(ISNUMBER(SEARCH('WEEK 47'!#REF!,Q253)),T253,"")</f>
        <v/>
      </c>
      <c r="V253" s="7" t="str">
        <f t="shared" ref="V253:V268" si="20">IFERROR(SMALL($U$4:$U$278,T253),"")</f>
        <v/>
      </c>
    </row>
    <row r="254" spans="17:22" s="9" customFormat="1" x14ac:dyDescent="0.35">
      <c r="Q254" s="11" t="s">
        <v>66</v>
      </c>
      <c r="R254" s="16" t="e">
        <f>'WEEK 47'!#REF!</f>
        <v>#REF!</v>
      </c>
      <c r="S254" s="16" t="s">
        <v>115</v>
      </c>
      <c r="T254" s="7">
        <f>ROWS($Q$4:Q254)</f>
        <v>251</v>
      </c>
      <c r="U254" s="7" t="str">
        <f>IF(ISNUMBER(SEARCH('WEEK 47'!#REF!,Q254)),T254,"")</f>
        <v/>
      </c>
      <c r="V254" s="7" t="str">
        <f t="shared" si="20"/>
        <v/>
      </c>
    </row>
    <row r="255" spans="17:22" s="9" customFormat="1" x14ac:dyDescent="0.35">
      <c r="Q255" s="11" t="s">
        <v>1</v>
      </c>
      <c r="R255" s="16" t="e">
        <f>'WEEK 47'!#REF!</f>
        <v>#REF!</v>
      </c>
      <c r="S255" s="16" t="s">
        <v>115</v>
      </c>
      <c r="T255" s="7">
        <f>ROWS($Q$4:Q255)</f>
        <v>252</v>
      </c>
      <c r="U255" s="7" t="str">
        <f>IF(ISNUMBER(SEARCH('WEEK 47'!#REF!,Q255)),T255,"")</f>
        <v/>
      </c>
      <c r="V255" s="7" t="str">
        <f t="shared" si="20"/>
        <v/>
      </c>
    </row>
    <row r="256" spans="17:22" s="9" customFormat="1" x14ac:dyDescent="0.35">
      <c r="Q256" s="11" t="s">
        <v>21</v>
      </c>
      <c r="R256" s="16" t="e">
        <f>'WEEK 47'!#REF!</f>
        <v>#REF!</v>
      </c>
      <c r="S256" s="16" t="s">
        <v>115</v>
      </c>
      <c r="T256" s="7">
        <f>ROWS($Q$4:Q256)</f>
        <v>253</v>
      </c>
      <c r="U256" s="7" t="str">
        <f>IF(ISNUMBER(SEARCH('WEEK 47'!#REF!,Q256)),T256,"")</f>
        <v/>
      </c>
      <c r="V256" s="7" t="str">
        <f t="shared" si="20"/>
        <v/>
      </c>
    </row>
    <row r="257" spans="17:22" s="9" customFormat="1" x14ac:dyDescent="0.35">
      <c r="Q257" s="11" t="s">
        <v>113</v>
      </c>
      <c r="R257" s="16" t="e">
        <f>'WEEK 47'!#REF!</f>
        <v>#REF!</v>
      </c>
      <c r="S257" s="16" t="s">
        <v>115</v>
      </c>
      <c r="T257" s="7">
        <f>ROWS($Q$4:Q257)</f>
        <v>254</v>
      </c>
      <c r="U257" s="7" t="str">
        <f>IF(ISNUMBER(SEARCH('WEEK 47'!#REF!,Q257)),T257,"")</f>
        <v/>
      </c>
      <c r="V257" s="7" t="str">
        <f t="shared" si="20"/>
        <v/>
      </c>
    </row>
    <row r="258" spans="17:22" s="9" customFormat="1" x14ac:dyDescent="0.35">
      <c r="Q258" s="11" t="s">
        <v>17</v>
      </c>
      <c r="R258" s="16" t="e">
        <f>'WEEK 47'!#REF!</f>
        <v>#REF!</v>
      </c>
      <c r="S258" s="16" t="s">
        <v>115</v>
      </c>
      <c r="T258" s="7">
        <f>ROWS($Q$4:Q258)</f>
        <v>255</v>
      </c>
      <c r="U258" s="7" t="str">
        <f>IF(ISNUMBER(SEARCH('WEEK 47'!#REF!,Q258)),T258,"")</f>
        <v/>
      </c>
      <c r="V258" s="7" t="str">
        <f t="shared" si="20"/>
        <v/>
      </c>
    </row>
    <row r="259" spans="17:22" s="9" customFormat="1" x14ac:dyDescent="0.35">
      <c r="Q259" s="11" t="s">
        <v>18</v>
      </c>
      <c r="R259" s="16" t="e">
        <f>'WEEK 47'!#REF!</f>
        <v>#REF!</v>
      </c>
      <c r="S259" s="16" t="s">
        <v>115</v>
      </c>
      <c r="T259" s="7">
        <f>ROWS($Q$4:Q259)</f>
        <v>256</v>
      </c>
      <c r="U259" s="7" t="str">
        <f>IF(ISNUMBER(SEARCH('WEEK 47'!#REF!,Q259)),T259,"")</f>
        <v/>
      </c>
      <c r="V259" s="7" t="str">
        <f t="shared" si="20"/>
        <v/>
      </c>
    </row>
    <row r="260" spans="17:22" s="9" customFormat="1" x14ac:dyDescent="0.35">
      <c r="Q260" s="11" t="s">
        <v>114</v>
      </c>
      <c r="R260" s="16" t="e">
        <f>'WEEK 47'!#REF!</f>
        <v>#REF!</v>
      </c>
      <c r="S260" s="16" t="s">
        <v>115</v>
      </c>
      <c r="T260" s="7">
        <f>ROWS($Q$4:Q260)</f>
        <v>257</v>
      </c>
      <c r="U260" s="7" t="str">
        <f>IF(ISNUMBER(SEARCH('WEEK 47'!#REF!,Q260)),T260,"")</f>
        <v/>
      </c>
      <c r="V260" s="7" t="str">
        <f t="shared" si="20"/>
        <v/>
      </c>
    </row>
    <row r="261" spans="17:22" s="9" customFormat="1" x14ac:dyDescent="0.35">
      <c r="Q261" s="11" t="s">
        <v>69</v>
      </c>
      <c r="R261" s="16" t="e">
        <f>'WEEK 47'!#REF!</f>
        <v>#REF!</v>
      </c>
      <c r="S261" s="16" t="s">
        <v>115</v>
      </c>
      <c r="T261" s="7">
        <f>ROWS($Q$4:Q261)</f>
        <v>258</v>
      </c>
      <c r="U261" s="7" t="str">
        <f>IF(ISNUMBER(SEARCH('WEEK 47'!#REF!,Q261)),T261,"")</f>
        <v/>
      </c>
      <c r="V261" s="7" t="str">
        <f t="shared" si="20"/>
        <v/>
      </c>
    </row>
    <row r="262" spans="17:22" s="9" customFormat="1" x14ac:dyDescent="0.35">
      <c r="Q262" s="11" t="s">
        <v>3</v>
      </c>
      <c r="R262" s="16" t="e">
        <f>'WEEK 47'!#REF!</f>
        <v>#REF!</v>
      </c>
      <c r="S262" s="16" t="s">
        <v>115</v>
      </c>
      <c r="T262" s="7">
        <f>ROWS($Q$4:Q262)</f>
        <v>259</v>
      </c>
      <c r="U262" s="7" t="str">
        <f>IF(ISNUMBER(SEARCH('WEEK 47'!#REF!,Q262)),T262,"")</f>
        <v/>
      </c>
      <c r="V262" s="7" t="str">
        <f t="shared" si="20"/>
        <v/>
      </c>
    </row>
    <row r="263" spans="17:22" s="9" customFormat="1" x14ac:dyDescent="0.35">
      <c r="Q263" s="11" t="s">
        <v>112</v>
      </c>
      <c r="R263" s="16" t="e">
        <f>'WEEK 47'!#REF!</f>
        <v>#REF!</v>
      </c>
      <c r="S263" s="16" t="s">
        <v>115</v>
      </c>
      <c r="T263" s="7">
        <f>ROWS($Q$4:Q263)</f>
        <v>260</v>
      </c>
      <c r="U263" s="7" t="str">
        <f>IF(ISNUMBER(SEARCH('WEEK 47'!#REF!,Q263)),T263,"")</f>
        <v/>
      </c>
      <c r="V263" s="7" t="str">
        <f t="shared" si="20"/>
        <v/>
      </c>
    </row>
    <row r="264" spans="17:22" s="9" customFormat="1" x14ac:dyDescent="0.35">
      <c r="Q264" s="11" t="s">
        <v>4</v>
      </c>
      <c r="R264" s="16" t="e">
        <f>'WEEK 47'!#REF!</f>
        <v>#REF!</v>
      </c>
      <c r="S264" s="16" t="s">
        <v>115</v>
      </c>
      <c r="T264" s="7">
        <f>ROWS($Q$4:Q264)</f>
        <v>261</v>
      </c>
      <c r="U264" s="7" t="str">
        <f>IF(ISNUMBER(SEARCH('WEEK 47'!#REF!,Q264)),T264,"")</f>
        <v/>
      </c>
      <c r="V264" s="7" t="str">
        <f t="shared" si="20"/>
        <v/>
      </c>
    </row>
    <row r="265" spans="17:22" s="9" customFormat="1" x14ac:dyDescent="0.35">
      <c r="Q265" s="11" t="s">
        <v>16</v>
      </c>
      <c r="R265" s="16" t="e">
        <f>'WEEK 47'!#REF!</f>
        <v>#REF!</v>
      </c>
      <c r="S265" s="16" t="s">
        <v>115</v>
      </c>
      <c r="T265" s="7">
        <f>ROWS($Q$4:Q265)</f>
        <v>262</v>
      </c>
      <c r="U265" s="7" t="str">
        <f>IF(ISNUMBER(SEARCH('WEEK 47'!#REF!,Q265)),T265,"")</f>
        <v/>
      </c>
      <c r="V265" s="7" t="str">
        <f t="shared" si="20"/>
        <v/>
      </c>
    </row>
    <row r="266" spans="17:22" s="9" customFormat="1" x14ac:dyDescent="0.35">
      <c r="Q266" s="11" t="s">
        <v>5</v>
      </c>
      <c r="R266" s="16" t="e">
        <f>'WEEK 47'!#REF!</f>
        <v>#REF!</v>
      </c>
      <c r="S266" s="16" t="s">
        <v>115</v>
      </c>
      <c r="T266" s="7">
        <f>ROWS($Q$4:Q266)</f>
        <v>263</v>
      </c>
      <c r="U266" s="7" t="str">
        <f>IF(ISNUMBER(SEARCH('WEEK 47'!#REF!,Q266)),T266,"")</f>
        <v/>
      </c>
      <c r="V266" s="7" t="str">
        <f t="shared" si="20"/>
        <v/>
      </c>
    </row>
    <row r="267" spans="17:22" s="9" customFormat="1" x14ac:dyDescent="0.35">
      <c r="Q267" s="11" t="s">
        <v>6</v>
      </c>
      <c r="R267" s="16" t="e">
        <f>'WEEK 47'!#REF!</f>
        <v>#REF!</v>
      </c>
      <c r="S267" s="16" t="s">
        <v>115</v>
      </c>
      <c r="T267" s="7">
        <f>ROWS($Q$4:Q267)</f>
        <v>264</v>
      </c>
      <c r="U267" s="7" t="str">
        <f>IF(ISNUMBER(SEARCH('WEEK 47'!#REF!,Q267)),T267,"")</f>
        <v/>
      </c>
      <c r="V267" s="7" t="str">
        <f t="shared" si="20"/>
        <v/>
      </c>
    </row>
    <row r="268" spans="17:22" s="9" customFormat="1" x14ac:dyDescent="0.35">
      <c r="Q268" s="11" t="s">
        <v>22</v>
      </c>
      <c r="R268" s="16" t="e">
        <f>'WEEK 47'!#REF!</f>
        <v>#REF!</v>
      </c>
      <c r="S268" s="16" t="s">
        <v>115</v>
      </c>
      <c r="T268" s="7">
        <f>ROWS($Q$4:Q268)</f>
        <v>265</v>
      </c>
      <c r="U268" s="7" t="str">
        <f>IF(ISNUMBER(SEARCH('WEEK 47'!#REF!,Q268)),T268,"")</f>
        <v/>
      </c>
      <c r="V268" s="7" t="str">
        <f t="shared" si="20"/>
        <v/>
      </c>
    </row>
    <row r="269" spans="17:22" s="9" customFormat="1" x14ac:dyDescent="0.35">
      <c r="Q269" s="11" t="s">
        <v>116</v>
      </c>
      <c r="R269" s="16" t="e">
        <f>'WEEK 47'!#REF!</f>
        <v>#REF!</v>
      </c>
      <c r="S269" s="16" t="s">
        <v>115</v>
      </c>
      <c r="T269" s="7">
        <f>ROWS($Q$4:Q269)</f>
        <v>266</v>
      </c>
      <c r="U269" s="7" t="str">
        <f>IF(ISNUMBER(SEARCH('WEEK 47'!#REF!,Q269)),T269,"")</f>
        <v/>
      </c>
      <c r="V269" s="7"/>
    </row>
    <row r="270" spans="17:22" s="9" customFormat="1" x14ac:dyDescent="0.35">
      <c r="Q270" s="11" t="s">
        <v>7</v>
      </c>
      <c r="R270" s="16" t="e">
        <f>'WEEK 47'!#REF!</f>
        <v>#REF!</v>
      </c>
      <c r="S270" s="16" t="s">
        <v>115</v>
      </c>
      <c r="T270" s="7">
        <f>ROWS($Q$4:Q270)</f>
        <v>267</v>
      </c>
      <c r="U270" s="7" t="str">
        <f>IF(ISNUMBER(SEARCH('WEEK 47'!#REF!,Q270)),T270,"")</f>
        <v/>
      </c>
      <c r="V270" s="7" t="str">
        <f t="shared" ref="V270:V275" si="21">IFERROR(SMALL($U$4:$U$278,T270),"")</f>
        <v/>
      </c>
    </row>
    <row r="271" spans="17:22" s="9" customFormat="1" x14ac:dyDescent="0.35">
      <c r="Q271" s="11" t="s">
        <v>2</v>
      </c>
      <c r="R271" s="16" t="e">
        <f>'WEEK 47'!#REF!</f>
        <v>#REF!</v>
      </c>
      <c r="S271" s="16" t="s">
        <v>115</v>
      </c>
      <c r="T271" s="7">
        <f>ROWS($Q$4:Q271)</f>
        <v>268</v>
      </c>
      <c r="U271" s="7" t="str">
        <f>IF(ISNUMBER(SEARCH('WEEK 47'!#REF!,Q271)),T271,"")</f>
        <v/>
      </c>
      <c r="V271" s="7" t="str">
        <f t="shared" si="21"/>
        <v/>
      </c>
    </row>
    <row r="272" spans="17:22" s="9" customFormat="1" x14ac:dyDescent="0.35">
      <c r="Q272" s="11" t="s">
        <v>8</v>
      </c>
      <c r="R272" s="16" t="e">
        <f>'WEEK 47'!#REF!</f>
        <v>#REF!</v>
      </c>
      <c r="S272" s="16" t="s">
        <v>115</v>
      </c>
      <c r="T272" s="7">
        <f>ROWS($Q$4:Q272)</f>
        <v>269</v>
      </c>
      <c r="U272" s="7" t="str">
        <f>IF(ISNUMBER(SEARCH('WEEK 47'!#REF!,Q272)),T272,"")</f>
        <v/>
      </c>
      <c r="V272" s="7" t="str">
        <f t="shared" si="21"/>
        <v/>
      </c>
    </row>
    <row r="273" spans="17:22" s="9" customFormat="1" x14ac:dyDescent="0.35">
      <c r="Q273" s="11" t="s">
        <v>9</v>
      </c>
      <c r="R273" s="16" t="e">
        <f>'WEEK 47'!#REF!</f>
        <v>#REF!</v>
      </c>
      <c r="S273" s="16" t="s">
        <v>115</v>
      </c>
      <c r="T273" s="7">
        <f>ROWS($Q$4:Q273)</f>
        <v>270</v>
      </c>
      <c r="U273" s="7" t="str">
        <f>IF(ISNUMBER(SEARCH('WEEK 47'!#REF!,Q273)),T273,"")</f>
        <v/>
      </c>
      <c r="V273" s="7" t="str">
        <f t="shared" si="21"/>
        <v/>
      </c>
    </row>
    <row r="274" spans="17:22" s="9" customFormat="1" x14ac:dyDescent="0.35">
      <c r="Q274" s="11" t="s">
        <v>20</v>
      </c>
      <c r="R274" s="16" t="e">
        <f>'WEEK 47'!#REF!</f>
        <v>#REF!</v>
      </c>
      <c r="S274" s="16" t="s">
        <v>115</v>
      </c>
      <c r="T274" s="7">
        <f>ROWS($Q$4:Q274)</f>
        <v>271</v>
      </c>
      <c r="U274" s="7" t="str">
        <f>IF(ISNUMBER(SEARCH('WEEK 47'!#REF!,Q274)),T274,"")</f>
        <v/>
      </c>
      <c r="V274" s="7" t="str">
        <f t="shared" si="21"/>
        <v/>
      </c>
    </row>
    <row r="275" spans="17:22" s="9" customFormat="1" x14ac:dyDescent="0.35">
      <c r="Q275" s="11" t="s">
        <v>11</v>
      </c>
      <c r="R275" s="16" t="e">
        <f>'WEEK 47'!#REF!</f>
        <v>#REF!</v>
      </c>
      <c r="S275" s="16" t="s">
        <v>115</v>
      </c>
      <c r="T275" s="7">
        <f>ROWS($Q$4:Q275)</f>
        <v>272</v>
      </c>
      <c r="U275" s="7" t="str">
        <f>IF(ISNUMBER(SEARCH('WEEK 47'!#REF!,Q275)),T275,"")</f>
        <v/>
      </c>
      <c r="V275" s="7" t="str">
        <f t="shared" si="21"/>
        <v/>
      </c>
    </row>
    <row r="276" spans="17:22" s="9" customFormat="1" x14ac:dyDescent="0.35">
      <c r="Q276" s="11" t="s">
        <v>10</v>
      </c>
      <c r="R276" s="16" t="e">
        <f>'WEEK 47'!#REF!</f>
        <v>#REF!</v>
      </c>
      <c r="S276" s="16" t="s">
        <v>115</v>
      </c>
      <c r="T276" s="7">
        <f>ROWS($Q$4:Q276)</f>
        <v>273</v>
      </c>
      <c r="U276" s="7" t="str">
        <f>IF(ISNUMBER(SEARCH('WEEK 47'!#REF!,Q276)),T276,"")</f>
        <v/>
      </c>
      <c r="V276"/>
    </row>
    <row r="277" spans="17:22" s="9" customFormat="1" x14ac:dyDescent="0.35">
      <c r="Q277" s="11" t="s">
        <v>117</v>
      </c>
      <c r="R277" s="16" t="e">
        <f>'WEEK 47'!#REF!</f>
        <v>#REF!</v>
      </c>
      <c r="S277" s="16" t="s">
        <v>115</v>
      </c>
      <c r="T277" s="7">
        <f>ROWS($Q$4:Q277)</f>
        <v>274</v>
      </c>
      <c r="U277" s="7" t="str">
        <f>IF(ISNUMBER(SEARCH('WEEK 47'!#REF!,Q277)),T277,"")</f>
        <v/>
      </c>
      <c r="V277"/>
    </row>
    <row r="278" spans="17:22" s="9" customFormat="1" x14ac:dyDescent="0.35">
      <c r="Q278" s="11" t="s">
        <v>67</v>
      </c>
      <c r="R278" s="16" t="e">
        <f>'WEEK 47'!#REF!</f>
        <v>#REF!</v>
      </c>
      <c r="S278" s="16" t="s">
        <v>115</v>
      </c>
      <c r="T278" s="7">
        <f>ROWS($Q$4:Q278)</f>
        <v>275</v>
      </c>
      <c r="U278" s="7" t="str">
        <f>IF(ISNUMBER(SEARCH('WEEK 47'!#REF!,Q278)),T278,"")</f>
        <v/>
      </c>
      <c r="V278"/>
    </row>
    <row r="279" spans="17:22" s="9" customFormat="1" x14ac:dyDescent="0.35">
      <c r="Q279" s="11" t="s">
        <v>66</v>
      </c>
      <c r="R279" s="16" t="e">
        <f>'WEEK 47'!#REF!</f>
        <v>#REF!</v>
      </c>
      <c r="S279" s="16" t="s">
        <v>118</v>
      </c>
      <c r="T279" s="7">
        <f>ROWS($Q$4:Q279)</f>
        <v>276</v>
      </c>
      <c r="U279" s="7" t="str">
        <f>IF(ISNUMBER(SEARCH('WEEK 47'!#REF!,Q279)),T279,"")</f>
        <v/>
      </c>
    </row>
    <row r="280" spans="17:22" s="9" customFormat="1" x14ac:dyDescent="0.35">
      <c r="Q280" s="11" t="s">
        <v>1</v>
      </c>
      <c r="R280" s="16" t="e">
        <f>'WEEK 47'!#REF!</f>
        <v>#REF!</v>
      </c>
      <c r="S280" s="16" t="s">
        <v>118</v>
      </c>
      <c r="T280" s="7">
        <f>ROWS($Q$4:Q280)</f>
        <v>277</v>
      </c>
      <c r="U280" s="7" t="str">
        <f>IF(ISNUMBER(SEARCH('WEEK 47'!#REF!,Q280)),T280,"")</f>
        <v/>
      </c>
    </row>
    <row r="281" spans="17:22" s="9" customFormat="1" x14ac:dyDescent="0.35">
      <c r="Q281" s="11" t="s">
        <v>21</v>
      </c>
      <c r="R281" s="16" t="e">
        <f>'WEEK 47'!#REF!</f>
        <v>#REF!</v>
      </c>
      <c r="S281" s="16" t="s">
        <v>118</v>
      </c>
      <c r="T281" s="7">
        <f>ROWS($Q$4:Q281)</f>
        <v>278</v>
      </c>
      <c r="U281" s="7" t="str">
        <f>IF(ISNUMBER(SEARCH('WEEK 47'!#REF!,Q281)),T281,"")</f>
        <v/>
      </c>
    </row>
    <row r="282" spans="17:22" s="9" customFormat="1" x14ac:dyDescent="0.35">
      <c r="Q282" s="11" t="s">
        <v>113</v>
      </c>
      <c r="R282" s="16" t="e">
        <f>'WEEK 47'!#REF!</f>
        <v>#REF!</v>
      </c>
      <c r="S282" s="16" t="s">
        <v>118</v>
      </c>
      <c r="T282" s="7">
        <f>ROWS($Q$4:Q282)</f>
        <v>279</v>
      </c>
      <c r="U282" s="7" t="str">
        <f>IF(ISNUMBER(SEARCH('WEEK 47'!#REF!,Q282)),T282,"")</f>
        <v/>
      </c>
    </row>
    <row r="283" spans="17:22" s="9" customFormat="1" x14ac:dyDescent="0.35">
      <c r="Q283" s="11" t="s">
        <v>17</v>
      </c>
      <c r="R283" s="16" t="e">
        <f>'WEEK 47'!#REF!</f>
        <v>#REF!</v>
      </c>
      <c r="S283" s="16" t="s">
        <v>118</v>
      </c>
      <c r="T283" s="7">
        <f>ROWS($Q$4:Q283)</f>
        <v>280</v>
      </c>
      <c r="U283" s="7" t="str">
        <f>IF(ISNUMBER(SEARCH('WEEK 47'!#REF!,Q283)),T283,"")</f>
        <v/>
      </c>
    </row>
    <row r="284" spans="17:22" s="9" customFormat="1" x14ac:dyDescent="0.35">
      <c r="Q284" s="11" t="s">
        <v>18</v>
      </c>
      <c r="R284" s="16" t="e">
        <f>'WEEK 47'!#REF!</f>
        <v>#REF!</v>
      </c>
      <c r="S284" s="16" t="s">
        <v>118</v>
      </c>
      <c r="T284" s="7">
        <f>ROWS($Q$4:Q284)</f>
        <v>281</v>
      </c>
      <c r="U284" s="7" t="str">
        <f>IF(ISNUMBER(SEARCH('WEEK 47'!#REF!,Q284)),T284,"")</f>
        <v/>
      </c>
    </row>
    <row r="285" spans="17:22" s="9" customFormat="1" x14ac:dyDescent="0.35">
      <c r="Q285" s="11" t="s">
        <v>114</v>
      </c>
      <c r="R285" s="16" t="e">
        <f>'WEEK 47'!#REF!</f>
        <v>#REF!</v>
      </c>
      <c r="S285" s="16" t="s">
        <v>118</v>
      </c>
      <c r="T285" s="7">
        <f>ROWS($Q$4:Q285)</f>
        <v>282</v>
      </c>
      <c r="U285" s="7" t="str">
        <f>IF(ISNUMBER(SEARCH('WEEK 47'!#REF!,Q285)),T285,"")</f>
        <v/>
      </c>
    </row>
    <row r="286" spans="17:22" s="9" customFormat="1" x14ac:dyDescent="0.35">
      <c r="Q286" s="11" t="s">
        <v>69</v>
      </c>
      <c r="R286" s="16" t="e">
        <f>'WEEK 47'!#REF!</f>
        <v>#REF!</v>
      </c>
      <c r="S286" s="16" t="s">
        <v>118</v>
      </c>
      <c r="T286" s="7">
        <f>ROWS($Q$4:Q286)</f>
        <v>283</v>
      </c>
      <c r="U286" s="7" t="str">
        <f>IF(ISNUMBER(SEARCH('WEEK 47'!#REF!,Q286)),T286,"")</f>
        <v/>
      </c>
    </row>
    <row r="287" spans="17:22" s="9" customFormat="1" x14ac:dyDescent="0.35">
      <c r="Q287" s="11" t="s">
        <v>3</v>
      </c>
      <c r="R287" s="16" t="e">
        <f>'WEEK 47'!#REF!</f>
        <v>#REF!</v>
      </c>
      <c r="S287" s="16" t="s">
        <v>118</v>
      </c>
      <c r="T287" s="7">
        <f>ROWS($Q$4:Q287)</f>
        <v>284</v>
      </c>
      <c r="U287" s="7" t="str">
        <f>IF(ISNUMBER(SEARCH('WEEK 47'!#REF!,Q287)),T287,"")</f>
        <v/>
      </c>
    </row>
    <row r="288" spans="17:22" s="9" customFormat="1" x14ac:dyDescent="0.35">
      <c r="Q288" s="11" t="s">
        <v>112</v>
      </c>
      <c r="R288" s="16" t="e">
        <f>'WEEK 47'!#REF!</f>
        <v>#REF!</v>
      </c>
      <c r="S288" s="16" t="s">
        <v>118</v>
      </c>
      <c r="T288" s="7">
        <f>ROWS($Q$4:Q288)</f>
        <v>285</v>
      </c>
      <c r="U288" s="7" t="str">
        <f>IF(ISNUMBER(SEARCH('WEEK 47'!#REF!,Q288)),T288,"")</f>
        <v/>
      </c>
    </row>
    <row r="289" spans="17:21" s="9" customFormat="1" x14ac:dyDescent="0.35">
      <c r="Q289" s="11" t="s">
        <v>4</v>
      </c>
      <c r="R289" s="16" t="e">
        <f>'WEEK 47'!#REF!</f>
        <v>#REF!</v>
      </c>
      <c r="S289" s="16" t="s">
        <v>118</v>
      </c>
      <c r="T289" s="7">
        <f>ROWS($Q$4:Q289)</f>
        <v>286</v>
      </c>
      <c r="U289" s="7" t="str">
        <f>IF(ISNUMBER(SEARCH('WEEK 47'!#REF!,Q289)),T289,"")</f>
        <v/>
      </c>
    </row>
    <row r="290" spans="17:21" s="9" customFormat="1" x14ac:dyDescent="0.35">
      <c r="Q290" s="11" t="s">
        <v>16</v>
      </c>
      <c r="R290" s="16" t="e">
        <f>'WEEK 47'!#REF!</f>
        <v>#REF!</v>
      </c>
      <c r="S290" s="16" t="s">
        <v>118</v>
      </c>
      <c r="T290" s="7">
        <f>ROWS($Q$4:Q290)</f>
        <v>287</v>
      </c>
      <c r="U290" s="7" t="str">
        <f>IF(ISNUMBER(SEARCH('WEEK 47'!#REF!,Q290)),T290,"")</f>
        <v/>
      </c>
    </row>
    <row r="291" spans="17:21" s="9" customFormat="1" x14ac:dyDescent="0.35">
      <c r="Q291" s="11" t="s">
        <v>5</v>
      </c>
      <c r="R291" s="16" t="e">
        <f>'WEEK 47'!#REF!</f>
        <v>#REF!</v>
      </c>
      <c r="S291" s="16" t="s">
        <v>118</v>
      </c>
      <c r="T291" s="7">
        <f>ROWS($Q$4:Q291)</f>
        <v>288</v>
      </c>
      <c r="U291" s="7" t="str">
        <f>IF(ISNUMBER(SEARCH('WEEK 47'!#REF!,Q291)),T291,"")</f>
        <v/>
      </c>
    </row>
    <row r="292" spans="17:21" s="9" customFormat="1" x14ac:dyDescent="0.35">
      <c r="Q292" s="11" t="s">
        <v>6</v>
      </c>
      <c r="R292" s="16" t="e">
        <f>'WEEK 47'!#REF!</f>
        <v>#REF!</v>
      </c>
      <c r="S292" s="16" t="s">
        <v>118</v>
      </c>
      <c r="T292" s="7">
        <f>ROWS($Q$4:Q292)</f>
        <v>289</v>
      </c>
      <c r="U292" s="7" t="str">
        <f>IF(ISNUMBER(SEARCH('WEEK 47'!#REF!,Q292)),T292,"")</f>
        <v/>
      </c>
    </row>
    <row r="293" spans="17:21" s="9" customFormat="1" x14ac:dyDescent="0.35">
      <c r="Q293" s="11" t="s">
        <v>22</v>
      </c>
      <c r="R293" s="16" t="e">
        <f>'WEEK 47'!#REF!</f>
        <v>#REF!</v>
      </c>
      <c r="S293" s="16" t="s">
        <v>118</v>
      </c>
      <c r="T293" s="7">
        <f>ROWS($Q$4:Q293)</f>
        <v>290</v>
      </c>
      <c r="U293" s="7" t="str">
        <f>IF(ISNUMBER(SEARCH('WEEK 47'!#REF!,Q293)),T293,"")</f>
        <v/>
      </c>
    </row>
    <row r="294" spans="17:21" s="9" customFormat="1" x14ac:dyDescent="0.35">
      <c r="Q294" s="11" t="s">
        <v>116</v>
      </c>
      <c r="R294" s="16" t="e">
        <f>'WEEK 47'!#REF!</f>
        <v>#REF!</v>
      </c>
      <c r="S294" s="16" t="s">
        <v>118</v>
      </c>
      <c r="T294" s="7">
        <f>ROWS($Q$4:Q294)</f>
        <v>291</v>
      </c>
      <c r="U294" s="7" t="str">
        <f>IF(ISNUMBER(SEARCH('WEEK 47'!#REF!,Q294)),T294,"")</f>
        <v/>
      </c>
    </row>
    <row r="295" spans="17:21" s="9" customFormat="1" x14ac:dyDescent="0.35">
      <c r="Q295" s="11" t="s">
        <v>7</v>
      </c>
      <c r="R295" s="16" t="e">
        <f>'WEEK 47'!#REF!</f>
        <v>#REF!</v>
      </c>
      <c r="S295" s="16" t="s">
        <v>118</v>
      </c>
      <c r="T295" s="7">
        <f>ROWS($Q$4:Q295)</f>
        <v>292</v>
      </c>
      <c r="U295" s="7" t="str">
        <f>IF(ISNUMBER(SEARCH('WEEK 47'!#REF!,Q295)),T295,"")</f>
        <v/>
      </c>
    </row>
    <row r="296" spans="17:21" s="9" customFormat="1" x14ac:dyDescent="0.35">
      <c r="Q296" s="11" t="s">
        <v>2</v>
      </c>
      <c r="R296" s="16" t="e">
        <f>'WEEK 47'!#REF!</f>
        <v>#REF!</v>
      </c>
      <c r="S296" s="16" t="s">
        <v>118</v>
      </c>
      <c r="T296" s="7">
        <f>ROWS($Q$4:Q296)</f>
        <v>293</v>
      </c>
      <c r="U296" s="7" t="str">
        <f>IF(ISNUMBER(SEARCH('WEEK 47'!#REF!,Q296)),T296,"")</f>
        <v/>
      </c>
    </row>
    <row r="297" spans="17:21" s="9" customFormat="1" x14ac:dyDescent="0.35">
      <c r="Q297" s="11" t="s">
        <v>8</v>
      </c>
      <c r="R297" s="16" t="e">
        <f>'WEEK 47'!#REF!</f>
        <v>#REF!</v>
      </c>
      <c r="S297" s="16" t="s">
        <v>118</v>
      </c>
      <c r="T297" s="7">
        <f>ROWS($Q$4:Q297)</f>
        <v>294</v>
      </c>
      <c r="U297" s="7" t="str">
        <f>IF(ISNUMBER(SEARCH('WEEK 47'!#REF!,Q297)),T297,"")</f>
        <v/>
      </c>
    </row>
    <row r="298" spans="17:21" s="9" customFormat="1" x14ac:dyDescent="0.35">
      <c r="Q298" s="11" t="s">
        <v>9</v>
      </c>
      <c r="R298" s="16" t="e">
        <f>'WEEK 47'!#REF!</f>
        <v>#REF!</v>
      </c>
      <c r="S298" s="16" t="s">
        <v>118</v>
      </c>
      <c r="T298" s="7">
        <f>ROWS($Q$4:Q298)</f>
        <v>295</v>
      </c>
      <c r="U298" s="7" t="str">
        <f>IF(ISNUMBER(SEARCH('WEEK 47'!#REF!,Q298)),T298,"")</f>
        <v/>
      </c>
    </row>
    <row r="299" spans="17:21" s="9" customFormat="1" x14ac:dyDescent="0.35">
      <c r="Q299" s="11" t="s">
        <v>20</v>
      </c>
      <c r="R299" s="16" t="e">
        <f>'WEEK 47'!#REF!</f>
        <v>#REF!</v>
      </c>
      <c r="S299" s="16" t="s">
        <v>118</v>
      </c>
      <c r="T299" s="7">
        <f>ROWS($Q$4:Q299)</f>
        <v>296</v>
      </c>
      <c r="U299" s="7" t="str">
        <f>IF(ISNUMBER(SEARCH('WEEK 47'!#REF!,Q299)),T299,"")</f>
        <v/>
      </c>
    </row>
    <row r="300" spans="17:21" s="9" customFormat="1" x14ac:dyDescent="0.35">
      <c r="Q300" s="11" t="s">
        <v>11</v>
      </c>
      <c r="R300" s="16" t="e">
        <f>'WEEK 47'!#REF!</f>
        <v>#REF!</v>
      </c>
      <c r="S300" s="16" t="s">
        <v>118</v>
      </c>
      <c r="T300" s="7">
        <f>ROWS($Q$4:Q300)</f>
        <v>297</v>
      </c>
      <c r="U300" s="7" t="str">
        <f>IF(ISNUMBER(SEARCH('WEEK 47'!#REF!,Q300)),T300,"")</f>
        <v/>
      </c>
    </row>
    <row r="301" spans="17:21" s="9" customFormat="1" x14ac:dyDescent="0.35">
      <c r="Q301" s="11" t="s">
        <v>10</v>
      </c>
      <c r="R301" s="16" t="e">
        <f>'WEEK 47'!#REF!</f>
        <v>#REF!</v>
      </c>
      <c r="S301" s="16" t="s">
        <v>118</v>
      </c>
      <c r="T301" s="7">
        <f>ROWS($Q$4:Q301)</f>
        <v>298</v>
      </c>
      <c r="U301" s="7" t="str">
        <f>IF(ISNUMBER(SEARCH('WEEK 47'!#REF!,Q301)),T301,"")</f>
        <v/>
      </c>
    </row>
    <row r="302" spans="17:21" s="9" customFormat="1" x14ac:dyDescent="0.35">
      <c r="Q302" s="11" t="s">
        <v>117</v>
      </c>
      <c r="R302" s="16" t="e">
        <f>'WEEK 47'!#REF!</f>
        <v>#REF!</v>
      </c>
      <c r="S302" s="16" t="s">
        <v>118</v>
      </c>
      <c r="T302" s="7">
        <f>ROWS($Q$4:Q302)</f>
        <v>299</v>
      </c>
      <c r="U302" s="7" t="str">
        <f>IF(ISNUMBER(SEARCH('WEEK 47'!#REF!,Q302)),T302,"")</f>
        <v/>
      </c>
    </row>
    <row r="303" spans="17:21" s="9" customFormat="1" x14ac:dyDescent="0.35">
      <c r="Q303" s="11" t="s">
        <v>67</v>
      </c>
      <c r="R303" s="16" t="e">
        <f>'WEEK 47'!#REF!</f>
        <v>#REF!</v>
      </c>
      <c r="S303" s="16" t="s">
        <v>118</v>
      </c>
      <c r="T303" s="7">
        <f>ROWS($Q$4:Q303)</f>
        <v>300</v>
      </c>
      <c r="U303" s="7" t="str">
        <f>IF(ISNUMBER(SEARCH('WEEK 47'!#REF!,Q303)),T303,"")</f>
        <v/>
      </c>
    </row>
    <row r="304" spans="17:21" s="9" customFormat="1" x14ac:dyDescent="0.35"/>
    <row r="305" s="9" customFormat="1" x14ac:dyDescent="0.35"/>
    <row r="306" s="9" customFormat="1" x14ac:dyDescent="0.35"/>
    <row r="307" s="9" customFormat="1" x14ac:dyDescent="0.35"/>
    <row r="308" s="9" customFormat="1" x14ac:dyDescent="0.35"/>
    <row r="309" s="9" customFormat="1" x14ac:dyDescent="0.35"/>
    <row r="310" s="9" customFormat="1" x14ac:dyDescent="0.35"/>
    <row r="311" s="9" customFormat="1" x14ac:dyDescent="0.35"/>
    <row r="312" s="9" customFormat="1" x14ac:dyDescent="0.35"/>
    <row r="313" s="9" customFormat="1" x14ac:dyDescent="0.35"/>
    <row r="314" s="9" customFormat="1" x14ac:dyDescent="0.35"/>
    <row r="315" s="9" customFormat="1" x14ac:dyDescent="0.35"/>
    <row r="316" s="9" customFormat="1" x14ac:dyDescent="0.35"/>
    <row r="317" s="9" customFormat="1" x14ac:dyDescent="0.35"/>
    <row r="318" s="9" customFormat="1" x14ac:dyDescent="0.35"/>
    <row r="319" s="9" customFormat="1" x14ac:dyDescent="0.35"/>
    <row r="320" s="9" customFormat="1" x14ac:dyDescent="0.35"/>
    <row r="321" s="9" customFormat="1" x14ac:dyDescent="0.35"/>
    <row r="322" s="9" customFormat="1" x14ac:dyDescent="0.35"/>
    <row r="323" s="9" customFormat="1" x14ac:dyDescent="0.35"/>
    <row r="324" s="9" customFormat="1" x14ac:dyDescent="0.35"/>
    <row r="325" s="9" customFormat="1" x14ac:dyDescent="0.35"/>
    <row r="326" s="9" customFormat="1" x14ac:dyDescent="0.35"/>
    <row r="327" s="9" customFormat="1" x14ac:dyDescent="0.35"/>
    <row r="328" s="9" customFormat="1" x14ac:dyDescent="0.35"/>
    <row r="329" s="9" customFormat="1" x14ac:dyDescent="0.35"/>
    <row r="330" s="9" customFormat="1" x14ac:dyDescent="0.35"/>
    <row r="331" s="9" customFormat="1" x14ac:dyDescent="0.35"/>
    <row r="332" s="9" customFormat="1" x14ac:dyDescent="0.35"/>
    <row r="333" s="9" customFormat="1" x14ac:dyDescent="0.35"/>
    <row r="334" s="9" customFormat="1" x14ac:dyDescent="0.35"/>
    <row r="335" s="9" customFormat="1" x14ac:dyDescent="0.35"/>
    <row r="336" s="9" customFormat="1" x14ac:dyDescent="0.35"/>
    <row r="337" s="9" customFormat="1" x14ac:dyDescent="0.35"/>
    <row r="338" s="9" customFormat="1" x14ac:dyDescent="0.35"/>
    <row r="339" s="9" customFormat="1" x14ac:dyDescent="0.35"/>
    <row r="340" s="9" customFormat="1" x14ac:dyDescent="0.35"/>
    <row r="341" s="9" customFormat="1" x14ac:dyDescent="0.35"/>
    <row r="342" s="9" customFormat="1" x14ac:dyDescent="0.35"/>
    <row r="343" s="9" customFormat="1" x14ac:dyDescent="0.35"/>
    <row r="344" s="9" customFormat="1" x14ac:dyDescent="0.35"/>
    <row r="345" s="9" customFormat="1" x14ac:dyDescent="0.35"/>
    <row r="346" s="9" customFormat="1" x14ac:dyDescent="0.35"/>
    <row r="347" s="9" customFormat="1" x14ac:dyDescent="0.35"/>
    <row r="348" s="9" customFormat="1" x14ac:dyDescent="0.35"/>
    <row r="349" s="9" customFormat="1" x14ac:dyDescent="0.35"/>
    <row r="350" s="9" customFormat="1" x14ac:dyDescent="0.35"/>
    <row r="351" s="9" customFormat="1" x14ac:dyDescent="0.35"/>
    <row r="352" s="9" customFormat="1" x14ac:dyDescent="0.35"/>
    <row r="353" s="9" customFormat="1" x14ac:dyDescent="0.35"/>
    <row r="354" s="9" customFormat="1" x14ac:dyDescent="0.35"/>
    <row r="355" s="9" customFormat="1" x14ac:dyDescent="0.35"/>
    <row r="356" s="9" customFormat="1" x14ac:dyDescent="0.35"/>
    <row r="357" s="9" customFormat="1" x14ac:dyDescent="0.35"/>
    <row r="358" s="9" customFormat="1" x14ac:dyDescent="0.35"/>
    <row r="359" s="9" customFormat="1" x14ac:dyDescent="0.35"/>
    <row r="360" s="9" customFormat="1" x14ac:dyDescent="0.35"/>
    <row r="361" s="9" customFormat="1" x14ac:dyDescent="0.35"/>
    <row r="362" s="9" customFormat="1" x14ac:dyDescent="0.35"/>
    <row r="363" s="9" customFormat="1" x14ac:dyDescent="0.35"/>
    <row r="364" s="9" customFormat="1" x14ac:dyDescent="0.35"/>
    <row r="365" s="9" customFormat="1" x14ac:dyDescent="0.35"/>
    <row r="366" s="9" customFormat="1" x14ac:dyDescent="0.35"/>
    <row r="367" s="9" customFormat="1" x14ac:dyDescent="0.35"/>
    <row r="368" s="9" customFormat="1" x14ac:dyDescent="0.35"/>
    <row r="369" spans="20:23" s="9" customFormat="1" x14ac:dyDescent="0.35"/>
    <row r="370" spans="20:23" s="9" customFormat="1" x14ac:dyDescent="0.35"/>
    <row r="371" spans="20:23" s="9" customFormat="1" x14ac:dyDescent="0.35">
      <c r="W371"/>
    </row>
    <row r="372" spans="20:23" s="9" customFormat="1" x14ac:dyDescent="0.35">
      <c r="W372"/>
    </row>
    <row r="373" spans="20:23" s="9" customFormat="1" x14ac:dyDescent="0.35">
      <c r="W373"/>
    </row>
    <row r="374" spans="20:23" s="9" customFormat="1" x14ac:dyDescent="0.35">
      <c r="W374"/>
    </row>
    <row r="375" spans="20:23" s="9" customFormat="1" x14ac:dyDescent="0.35">
      <c r="W375"/>
    </row>
    <row r="376" spans="20:23" s="9" customFormat="1" x14ac:dyDescent="0.35">
      <c r="W376"/>
    </row>
    <row r="377" spans="20:23" s="9" customFormat="1" x14ac:dyDescent="0.35">
      <c r="W377"/>
    </row>
    <row r="378" spans="20:23" s="9" customFormat="1" x14ac:dyDescent="0.35">
      <c r="W378"/>
    </row>
    <row r="379" spans="20:23" s="9" customFormat="1" x14ac:dyDescent="0.35">
      <c r="W379"/>
    </row>
    <row r="380" spans="20:23" s="9" customFormat="1" x14ac:dyDescent="0.35">
      <c r="W380"/>
    </row>
    <row r="381" spans="20:23" s="9" customFormat="1" x14ac:dyDescent="0.35">
      <c r="W381"/>
    </row>
    <row r="382" spans="20:23" s="9" customFormat="1" x14ac:dyDescent="0.35">
      <c r="W382"/>
    </row>
    <row r="383" spans="20:23" s="9" customFormat="1" x14ac:dyDescent="0.35">
      <c r="W383"/>
    </row>
    <row r="384" spans="20:23" s="9" customFormat="1" x14ac:dyDescent="0.35">
      <c r="T384"/>
      <c r="W384"/>
    </row>
    <row r="385" spans="17:23" s="9" customFormat="1" x14ac:dyDescent="0.35">
      <c r="Q385"/>
      <c r="R385"/>
      <c r="S385"/>
      <c r="T385"/>
      <c r="W385"/>
    </row>
    <row r="386" spans="17:23" s="9" customFormat="1" x14ac:dyDescent="0.35">
      <c r="Q386"/>
      <c r="R386"/>
      <c r="S386"/>
      <c r="T386"/>
      <c r="W386"/>
    </row>
    <row r="387" spans="17:23" s="9" customFormat="1" x14ac:dyDescent="0.35">
      <c r="Q387"/>
      <c r="R387"/>
      <c r="S387"/>
      <c r="T387"/>
      <c r="W387"/>
    </row>
    <row r="388" spans="17:23" s="9" customFormat="1" x14ac:dyDescent="0.35">
      <c r="Q388"/>
      <c r="R388"/>
      <c r="S388"/>
      <c r="T388"/>
      <c r="W388"/>
    </row>
    <row r="389" spans="17:23" s="9" customFormat="1" x14ac:dyDescent="0.35">
      <c r="Q389"/>
      <c r="R389"/>
      <c r="S389"/>
      <c r="T389"/>
      <c r="W389"/>
    </row>
    <row r="390" spans="17:23" s="9" customFormat="1" x14ac:dyDescent="0.35">
      <c r="Q390"/>
      <c r="R390"/>
      <c r="S390"/>
      <c r="T390"/>
      <c r="W390"/>
    </row>
    <row r="391" spans="17:23" s="9" customFormat="1" x14ac:dyDescent="0.35">
      <c r="Q391"/>
      <c r="R391"/>
      <c r="S391"/>
      <c r="T391"/>
      <c r="W391"/>
    </row>
    <row r="392" spans="17:23" s="9" customFormat="1" x14ac:dyDescent="0.35">
      <c r="Q392"/>
      <c r="R392"/>
      <c r="S392"/>
      <c r="T392"/>
      <c r="W392"/>
    </row>
    <row r="393" spans="17:23" s="9" customFormat="1" x14ac:dyDescent="0.35">
      <c r="Q393"/>
      <c r="R393"/>
      <c r="S393"/>
      <c r="T393"/>
      <c r="W393"/>
    </row>
    <row r="394" spans="17:23" s="9" customFormat="1" x14ac:dyDescent="0.35">
      <c r="Q394"/>
      <c r="R394"/>
      <c r="S394"/>
      <c r="T394"/>
      <c r="W394"/>
    </row>
    <row r="395" spans="17:23" s="9" customFormat="1" x14ac:dyDescent="0.35">
      <c r="Q395"/>
      <c r="R395"/>
      <c r="S395"/>
      <c r="T395"/>
      <c r="W395"/>
    </row>
    <row r="396" spans="17:23" s="9" customFormat="1" x14ac:dyDescent="0.35">
      <c r="Q396"/>
      <c r="R396"/>
      <c r="S396"/>
      <c r="T396"/>
      <c r="W396"/>
    </row>
    <row r="397" spans="17:23" s="9" customFormat="1" x14ac:dyDescent="0.35">
      <c r="Q397"/>
      <c r="R397"/>
      <c r="S397"/>
      <c r="T397"/>
      <c r="W397"/>
    </row>
    <row r="398" spans="17:23" s="9" customFormat="1" x14ac:dyDescent="0.35">
      <c r="Q398"/>
      <c r="R398"/>
      <c r="S398"/>
      <c r="T398"/>
      <c r="W398"/>
    </row>
    <row r="399" spans="17:23" s="9" customFormat="1" x14ac:dyDescent="0.35">
      <c r="Q399"/>
      <c r="R399"/>
      <c r="S399"/>
      <c r="T399"/>
      <c r="W399"/>
    </row>
    <row r="400" spans="17:23" s="9" customFormat="1" x14ac:dyDescent="0.35">
      <c r="Q400"/>
      <c r="R400"/>
      <c r="S400"/>
      <c r="T400"/>
      <c r="W400"/>
    </row>
    <row r="401" spans="17:23" s="9" customFormat="1" x14ac:dyDescent="0.35">
      <c r="Q401"/>
      <c r="R401"/>
      <c r="S401"/>
      <c r="T401"/>
      <c r="W401"/>
    </row>
    <row r="402" spans="17:23" s="9" customFormat="1" x14ac:dyDescent="0.35">
      <c r="Q402"/>
      <c r="R402"/>
      <c r="S402"/>
      <c r="T402"/>
      <c r="W402"/>
    </row>
  </sheetData>
  <phoneticPr fontId="2" type="noConversion"/>
  <dataValidations disablePrompts="1" count="1">
    <dataValidation type="list" allowBlank="1" showInputMessage="1" showErrorMessage="1" sqref="O3" xr:uid="{00000000-0002-0000-0000-000000000000}">
      <formula1>$D$26:$D$34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D671-3446-4DB8-B85E-5E50F76D5834}">
  <sheetPr codeName="Sheet5"/>
  <dimension ref="A1:F31"/>
  <sheetViews>
    <sheetView workbookViewId="0">
      <selection activeCell="C10" sqref="C10"/>
    </sheetView>
  </sheetViews>
  <sheetFormatPr defaultRowHeight="14.5" x14ac:dyDescent="0.35"/>
  <cols>
    <col min="1" max="1" width="13.26953125" bestFit="1" customWidth="1"/>
    <col min="3" max="3" width="23.54296875" bestFit="1" customWidth="1"/>
  </cols>
  <sheetData>
    <row r="1" spans="1:6" x14ac:dyDescent="0.35">
      <c r="A1" s="9" t="s">
        <v>44</v>
      </c>
      <c r="B1" s="9"/>
      <c r="C1" s="9" t="s">
        <v>59</v>
      </c>
      <c r="D1" s="9"/>
      <c r="E1" s="9"/>
      <c r="F1" s="9"/>
    </row>
    <row r="2" spans="1:6" x14ac:dyDescent="0.35">
      <c r="A2" s="9" t="s">
        <v>34</v>
      </c>
      <c r="B2" s="9"/>
      <c r="C2" s="9" t="s">
        <v>66</v>
      </c>
      <c r="D2" s="9"/>
      <c r="E2" s="9"/>
      <c r="F2" s="9"/>
    </row>
    <row r="3" spans="1:6" x14ac:dyDescent="0.35">
      <c r="A3" s="9" t="s">
        <v>35</v>
      </c>
      <c r="B3" s="9"/>
      <c r="C3" s="9" t="s">
        <v>1</v>
      </c>
      <c r="D3" s="9"/>
      <c r="E3" s="9"/>
      <c r="F3" s="9"/>
    </row>
    <row r="4" spans="1:6" x14ac:dyDescent="0.35">
      <c r="A4" s="9" t="s">
        <v>36</v>
      </c>
      <c r="B4" s="9"/>
      <c r="C4" s="9" t="s">
        <v>21</v>
      </c>
      <c r="D4" s="9"/>
      <c r="E4" s="9"/>
      <c r="F4" s="9"/>
    </row>
    <row r="5" spans="1:6" x14ac:dyDescent="0.35">
      <c r="A5" s="9" t="s">
        <v>37</v>
      </c>
      <c r="B5" s="9"/>
      <c r="C5" s="9" t="s">
        <v>17</v>
      </c>
      <c r="D5" s="9"/>
      <c r="E5" s="9"/>
      <c r="F5" s="9"/>
    </row>
    <row r="6" spans="1:6" x14ac:dyDescent="0.35">
      <c r="A6" s="9" t="s">
        <v>38</v>
      </c>
      <c r="B6" s="9"/>
      <c r="C6" s="9" t="s">
        <v>18</v>
      </c>
      <c r="D6" s="9"/>
      <c r="E6" s="9"/>
      <c r="F6" s="9"/>
    </row>
    <row r="7" spans="1:6" x14ac:dyDescent="0.35">
      <c r="A7" s="9" t="s">
        <v>39</v>
      </c>
      <c r="B7" s="9"/>
      <c r="C7" s="9" t="s">
        <v>114</v>
      </c>
      <c r="D7" s="9"/>
      <c r="E7" s="9"/>
      <c r="F7" s="9"/>
    </row>
    <row r="8" spans="1:6" x14ac:dyDescent="0.35">
      <c r="A8" s="9" t="s">
        <v>40</v>
      </c>
      <c r="B8" s="9"/>
      <c r="C8" s="9" t="s">
        <v>69</v>
      </c>
      <c r="D8" s="9"/>
      <c r="E8" s="9"/>
      <c r="F8" s="9"/>
    </row>
    <row r="9" spans="1:6" x14ac:dyDescent="0.35">
      <c r="A9" s="9"/>
      <c r="B9" s="9"/>
      <c r="C9" s="9" t="s">
        <v>3</v>
      </c>
      <c r="D9" s="9"/>
      <c r="E9" s="9"/>
      <c r="F9" s="9"/>
    </row>
    <row r="10" spans="1:6" x14ac:dyDescent="0.35">
      <c r="A10" s="9"/>
      <c r="B10" s="9"/>
      <c r="C10" s="9" t="s">
        <v>4</v>
      </c>
      <c r="D10" s="9"/>
      <c r="E10" s="9"/>
      <c r="F10" s="9"/>
    </row>
    <row r="11" spans="1:6" x14ac:dyDescent="0.35">
      <c r="A11" s="9"/>
      <c r="B11" s="9"/>
      <c r="C11" s="9" t="s">
        <v>16</v>
      </c>
      <c r="D11" s="9"/>
      <c r="E11" s="9"/>
      <c r="F11" s="9"/>
    </row>
    <row r="12" spans="1:6" x14ac:dyDescent="0.35">
      <c r="A12" s="9"/>
      <c r="B12" s="9"/>
      <c r="C12" s="9" t="s">
        <v>5</v>
      </c>
      <c r="D12" s="9"/>
      <c r="E12" s="9"/>
      <c r="F12" s="9"/>
    </row>
    <row r="13" spans="1:6" x14ac:dyDescent="0.35">
      <c r="A13" s="9"/>
      <c r="B13" s="9"/>
      <c r="C13" s="9" t="s">
        <v>6</v>
      </c>
      <c r="D13" s="9"/>
      <c r="E13" s="9"/>
      <c r="F13" s="9"/>
    </row>
    <row r="14" spans="1:6" x14ac:dyDescent="0.35">
      <c r="A14" s="9"/>
      <c r="B14" s="9"/>
      <c r="C14" s="9" t="s">
        <v>22</v>
      </c>
      <c r="D14" s="9"/>
      <c r="E14" s="9"/>
      <c r="F14" s="9"/>
    </row>
    <row r="15" spans="1:6" x14ac:dyDescent="0.35">
      <c r="A15" s="9"/>
      <c r="B15" s="9"/>
      <c r="C15" s="9" t="s">
        <v>7</v>
      </c>
      <c r="D15" s="9"/>
      <c r="E15" s="9"/>
      <c r="F15" s="9"/>
    </row>
    <row r="16" spans="1:6" x14ac:dyDescent="0.35">
      <c r="A16" s="9"/>
      <c r="B16" s="9"/>
      <c r="C16" s="9" t="s">
        <v>2</v>
      </c>
      <c r="D16" s="9"/>
      <c r="E16" s="9"/>
      <c r="F16" s="9"/>
    </row>
    <row r="17" spans="1:6" x14ac:dyDescent="0.35">
      <c r="A17" s="9"/>
      <c r="B17" s="9"/>
      <c r="C17" s="9" t="s">
        <v>8</v>
      </c>
      <c r="D17" s="9"/>
      <c r="E17" s="9"/>
      <c r="F17" s="9"/>
    </row>
    <row r="18" spans="1:6" x14ac:dyDescent="0.35">
      <c r="A18" s="9"/>
      <c r="B18" s="9"/>
      <c r="C18" s="9" t="s">
        <v>9</v>
      </c>
      <c r="D18" s="9"/>
      <c r="E18" s="9"/>
      <c r="F18" s="9"/>
    </row>
    <row r="19" spans="1:6" x14ac:dyDescent="0.35">
      <c r="A19" s="9"/>
      <c r="B19" s="9"/>
      <c r="C19" s="9" t="s">
        <v>20</v>
      </c>
      <c r="D19" s="9"/>
      <c r="E19" s="9"/>
      <c r="F19" s="9"/>
    </row>
    <row r="20" spans="1:6" x14ac:dyDescent="0.35">
      <c r="A20" s="9"/>
      <c r="B20" s="9"/>
      <c r="C20" s="9" t="s">
        <v>11</v>
      </c>
      <c r="D20" s="9"/>
      <c r="E20" s="9"/>
      <c r="F20" s="9"/>
    </row>
    <row r="21" spans="1:6" x14ac:dyDescent="0.35">
      <c r="A21" s="9"/>
      <c r="B21" s="9"/>
      <c r="C21" s="9" t="s">
        <v>10</v>
      </c>
      <c r="D21" s="9"/>
      <c r="E21" s="9"/>
      <c r="F21" s="9"/>
    </row>
    <row r="22" spans="1:6" x14ac:dyDescent="0.35">
      <c r="A22" s="9"/>
      <c r="B22" s="9"/>
      <c r="C22" s="9" t="s">
        <v>117</v>
      </c>
      <c r="E22" s="9"/>
      <c r="F22" s="9"/>
    </row>
    <row r="23" spans="1:6" x14ac:dyDescent="0.35">
      <c r="A23" s="9"/>
      <c r="B23" s="9"/>
      <c r="C23" s="9" t="s">
        <v>67</v>
      </c>
      <c r="D23" s="9"/>
      <c r="E23" s="9"/>
      <c r="F23" s="9"/>
    </row>
    <row r="24" spans="1:6" x14ac:dyDescent="0.35">
      <c r="A24" s="9"/>
      <c r="B24" s="9"/>
      <c r="C24" s="9"/>
      <c r="D24" s="9"/>
      <c r="E24" s="9"/>
      <c r="F24" s="9"/>
    </row>
    <row r="25" spans="1:6" x14ac:dyDescent="0.35">
      <c r="A25" s="9"/>
      <c r="B25" s="9"/>
      <c r="D25" s="9"/>
      <c r="E25" s="9"/>
      <c r="F25" s="9"/>
    </row>
    <row r="26" spans="1:6" x14ac:dyDescent="0.35">
      <c r="A26" s="9"/>
      <c r="B26" s="9"/>
      <c r="C26" s="9"/>
      <c r="D26" s="9"/>
      <c r="E26" s="9"/>
      <c r="F26" s="9"/>
    </row>
    <row r="27" spans="1:6" x14ac:dyDescent="0.35">
      <c r="A27" s="9"/>
      <c r="B27" s="9"/>
      <c r="C27" s="9"/>
      <c r="D27" s="9"/>
      <c r="E27" s="9"/>
      <c r="F27" s="9"/>
    </row>
    <row r="28" spans="1:6" x14ac:dyDescent="0.35">
      <c r="A28" s="9"/>
      <c r="B28" s="9"/>
      <c r="C28" s="9"/>
      <c r="D28" s="9"/>
      <c r="E28" s="9"/>
      <c r="F28" s="9"/>
    </row>
    <row r="29" spans="1:6" x14ac:dyDescent="0.35">
      <c r="A29" s="9"/>
      <c r="B29" s="9"/>
      <c r="C29" s="9"/>
      <c r="D29" s="9"/>
      <c r="E29" s="9"/>
      <c r="F29" s="9"/>
    </row>
    <row r="30" spans="1:6" x14ac:dyDescent="0.35">
      <c r="C30" s="9"/>
    </row>
    <row r="31" spans="1:6" x14ac:dyDescent="0.35">
      <c r="C31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6BCB48553A90418D7096AAB2FB8705" ma:contentTypeVersion="12" ma:contentTypeDescription="Create a new document." ma:contentTypeScope="" ma:versionID="ee184676584a7071d6a65aaeea24f16e">
  <xsd:schema xmlns:xsd="http://www.w3.org/2001/XMLSchema" xmlns:xs="http://www.w3.org/2001/XMLSchema" xmlns:p="http://schemas.microsoft.com/office/2006/metadata/properties" xmlns:ns3="f8d21a36-a503-40ba-bdb0-dc5f4e08e537" xmlns:ns4="5d40e687-c331-4608-bb0f-3b06646b396b" targetNamespace="http://schemas.microsoft.com/office/2006/metadata/properties" ma:root="true" ma:fieldsID="4439cbfe3ec164349332a608484eadfc" ns3:_="" ns4:_="">
    <xsd:import namespace="f8d21a36-a503-40ba-bdb0-dc5f4e08e537"/>
    <xsd:import namespace="5d40e687-c331-4608-bb0f-3b06646b39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21a36-a503-40ba-bdb0-dc5f4e08e5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0e687-c331-4608-bb0f-3b06646b3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061F99-2177-412E-84B4-D049B5182336}">
  <ds:schemaRefs>
    <ds:schemaRef ds:uri="http://schemas.microsoft.com/office/2006/metadata/properties"/>
    <ds:schemaRef ds:uri="5d40e687-c331-4608-bb0f-3b06646b396b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f8d21a36-a503-40ba-bdb0-dc5f4e08e53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D4CAE5-EF7C-4C88-B71D-79543A688E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21EEC7-3490-456C-8F57-7EE286EF41B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8d21a36-a503-40ba-bdb0-dc5f4e08e537"/>
    <ds:schemaRef ds:uri="5d40e687-c331-4608-bb0f-3b06646b396b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WEEK 47</vt:lpstr>
      <vt:lpstr>Terminal &amp; Stevedoring</vt:lpstr>
      <vt:lpstr>Dynamic Filter Demo</vt:lpstr>
      <vt:lpstr>UniqueList</vt:lpstr>
      <vt:lpstr>CountryList</vt:lpstr>
      <vt:lpstr>PortsList</vt:lpstr>
      <vt:lpstr>'WEEK 47'!Print_Area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muhannad alsheqaiq</dc:creator>
  <cp:lastModifiedBy>Hassan A. Sak</cp:lastModifiedBy>
  <cp:lastPrinted>2021-11-22T16:30:04Z</cp:lastPrinted>
  <dcterms:created xsi:type="dcterms:W3CDTF">2019-08-08T10:56:52Z</dcterms:created>
  <dcterms:modified xsi:type="dcterms:W3CDTF">2021-11-25T06:39:57Z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0x0101009A6BCB48553A90418D7096AAB2FB8705</vt:lpwstr>
  </property>
</Properties>
</file>